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amkova\Documents\_Projekty\_2023\31_23 Burkvízský potok - Opavice, km 0,000-0,330\Nová složka\"/>
    </mc:Choice>
  </mc:AlternateContent>
  <bookViews>
    <workbookView xWindow="0" yWindow="0" windowWidth="0" windowHeight="0"/>
  </bookViews>
  <sheets>
    <sheet name="Rekapitulace stavby" sheetId="1" r:id="rId1"/>
    <sheet name="SO 01 - Těžení nánosů" sheetId="2" r:id="rId2"/>
    <sheet name="SO 02 - Oprava kamenného ...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Těžení nánosů'!$C$82:$K$122</definedName>
    <definedName name="_xlnm.Print_Area" localSheetId="1">'SO 01 - Těžení nánosů'!$C$4:$J$39,'SO 01 - Těžení nánosů'!$C$45:$J$64,'SO 01 - Těžení nánosů'!$C$70:$K$122</definedName>
    <definedName name="_xlnm.Print_Titles" localSheetId="1">'SO 01 - Těžení nánosů'!$82:$82</definedName>
    <definedName name="_xlnm._FilterDatabase" localSheetId="2" hidden="1">'SO 02 - Oprava kamenného ...'!$C$85:$K$219</definedName>
    <definedName name="_xlnm.Print_Area" localSheetId="2">'SO 02 - Oprava kamenného ...'!$C$4:$J$39,'SO 02 - Oprava kamenného ...'!$C$45:$J$67,'SO 02 - Oprava kamenného ...'!$C$73:$K$219</definedName>
    <definedName name="_xlnm.Print_Titles" localSheetId="2">'SO 02 - Oprava kamenného ...'!$85:$85</definedName>
    <definedName name="_xlnm._FilterDatabase" localSheetId="3" hidden="1">'VON - Vedlejší a ostatní ...'!$C$83:$K$103</definedName>
    <definedName name="_xlnm.Print_Area" localSheetId="3">'VON - Vedlejší a ostatní ...'!$C$4:$J$39,'VON - Vedlejší a ostatní ...'!$C$45:$J$65,'VON - Vedlejší a ostatní ...'!$C$71:$K$103</definedName>
    <definedName name="_xlnm.Print_Titles" localSheetId="3">'VON - Vedlejší a ostatní ...'!$83:$83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1"/>
  <c r="BH101"/>
  <c r="BG101"/>
  <c r="BF101"/>
  <c r="T101"/>
  <c r="T100"/>
  <c r="R101"/>
  <c r="R100"/>
  <c r="P101"/>
  <c r="P100"/>
  <c r="BI97"/>
  <c r="BH97"/>
  <c r="BG97"/>
  <c r="BF97"/>
  <c r="T97"/>
  <c r="R97"/>
  <c r="P97"/>
  <c r="BI95"/>
  <c r="BH95"/>
  <c r="BG95"/>
  <c r="BF95"/>
  <c r="T95"/>
  <c r="R95"/>
  <c r="P95"/>
  <c r="BI91"/>
  <c r="BH91"/>
  <c r="BG91"/>
  <c r="BF91"/>
  <c r="T91"/>
  <c r="T90"/>
  <c r="R91"/>
  <c r="R90"/>
  <c r="P91"/>
  <c r="P90"/>
  <c r="BI87"/>
  <c r="BH87"/>
  <c r="BG87"/>
  <c r="BF87"/>
  <c r="T87"/>
  <c r="T86"/>
  <c r="R87"/>
  <c r="R86"/>
  <c r="P87"/>
  <c r="P86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3" r="J37"/>
  <c r="J36"/>
  <c i="1" r="AY56"/>
  <c i="3" r="J35"/>
  <c i="1" r="AX56"/>
  <c i="3" r="BI218"/>
  <c r="BH218"/>
  <c r="BG218"/>
  <c r="BF218"/>
  <c r="T218"/>
  <c r="T217"/>
  <c r="R218"/>
  <c r="R217"/>
  <c r="P218"/>
  <c r="P217"/>
  <c r="BI212"/>
  <c r="BH212"/>
  <c r="BG212"/>
  <c r="BF212"/>
  <c r="T212"/>
  <c r="R212"/>
  <c r="P212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89"/>
  <c r="BH189"/>
  <c r="BG189"/>
  <c r="BF189"/>
  <c r="T189"/>
  <c r="R189"/>
  <c r="P189"/>
  <c r="BI183"/>
  <c r="BH183"/>
  <c r="BG183"/>
  <c r="BF183"/>
  <c r="T183"/>
  <c r="R183"/>
  <c r="P183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5"/>
  <c r="BH135"/>
  <c r="BG135"/>
  <c r="BF135"/>
  <c r="T135"/>
  <c r="R135"/>
  <c r="P135"/>
  <c r="BI129"/>
  <c r="BH129"/>
  <c r="BG129"/>
  <c r="BF129"/>
  <c r="T129"/>
  <c r="R129"/>
  <c r="P129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2" r="J37"/>
  <c r="J36"/>
  <c i="1" r="AY55"/>
  <c i="2" r="J35"/>
  <c i="1" r="AX55"/>
  <c i="2" r="BI121"/>
  <c r="BH121"/>
  <c r="BG121"/>
  <c r="BF121"/>
  <c r="T121"/>
  <c r="T120"/>
  <c r="R121"/>
  <c r="R120"/>
  <c r="P121"/>
  <c r="P120"/>
  <c r="BI116"/>
  <c r="BH116"/>
  <c r="BG116"/>
  <c r="BF116"/>
  <c r="T116"/>
  <c r="T115"/>
  <c r="R116"/>
  <c r="R115"/>
  <c r="P116"/>
  <c r="P115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1" r="L50"/>
  <c r="AM50"/>
  <c r="AM49"/>
  <c r="L49"/>
  <c r="AM47"/>
  <c r="L47"/>
  <c r="L45"/>
  <c r="L44"/>
  <c i="2" r="BK100"/>
  <c r="J90"/>
  <c i="3" r="J109"/>
  <c r="BK177"/>
  <c r="J99"/>
  <c i="4" r="BK91"/>
  <c i="2" r="J86"/>
  <c i="1" r="AS54"/>
  <c i="3" r="J94"/>
  <c r="J113"/>
  <c i="2" r="J109"/>
  <c r="BK90"/>
  <c i="3" r="J172"/>
  <c r="J118"/>
  <c r="BK157"/>
  <c i="4" r="J91"/>
  <c i="2" r="BK86"/>
  <c i="3" r="J189"/>
  <c r="BK205"/>
  <c r="J150"/>
  <c i="4" r="BK101"/>
  <c i="2" r="BK88"/>
  <c i="3" r="J177"/>
  <c r="BK167"/>
  <c r="J104"/>
  <c r="J129"/>
  <c i="4" r="BK87"/>
  <c i="3" r="J157"/>
  <c r="BK172"/>
  <c r="BK152"/>
  <c r="J89"/>
  <c i="2" r="J121"/>
  <c i="3" r="J135"/>
  <c r="BK150"/>
  <c r="J183"/>
  <c i="4" r="BK97"/>
  <c i="2" r="J113"/>
  <c i="3" r="BK212"/>
  <c r="BK162"/>
  <c r="J152"/>
  <c i="4" r="J95"/>
  <c i="2" r="J116"/>
  <c i="3" r="J210"/>
  <c r="J195"/>
  <c r="BK123"/>
  <c r="J167"/>
  <c i="4" r="BK95"/>
  <c i="2" r="J95"/>
  <c i="3" r="J123"/>
  <c r="BK129"/>
  <c r="J205"/>
  <c r="BK141"/>
  <c i="4" r="J87"/>
  <c i="2" r="BK113"/>
  <c i="3" r="BK200"/>
  <c r="BK183"/>
  <c r="BK109"/>
  <c r="BK135"/>
  <c i="2" r="BK121"/>
  <c r="BK116"/>
  <c i="3" r="BK113"/>
  <c r="BK189"/>
  <c r="J200"/>
  <c r="BK94"/>
  <c i="2" r="J88"/>
  <c i="3" r="J141"/>
  <c r="J212"/>
  <c r="BK146"/>
  <c i="4" r="J101"/>
  <c i="2" r="BK104"/>
  <c r="BK109"/>
  <c i="3" r="BK210"/>
  <c r="BK89"/>
  <c r="J162"/>
  <c i="4" r="J97"/>
  <c i="2" r="J100"/>
  <c i="3" r="BK218"/>
  <c r="BK99"/>
  <c r="BK195"/>
  <c r="BK104"/>
  <c i="2" r="BK95"/>
  <c r="J104"/>
  <c i="3" r="J146"/>
  <c r="J218"/>
  <c r="BK118"/>
  <c i="2" l="1" r="BK85"/>
  <c r="J85"/>
  <c r="J61"/>
  <c i="3" r="T88"/>
  <c r="T156"/>
  <c r="R176"/>
  <c r="BK204"/>
  <c r="J204"/>
  <c r="J65"/>
  <c i="2" r="T85"/>
  <c r="T84"/>
  <c r="T83"/>
  <c i="3" r="BK88"/>
  <c r="J88"/>
  <c r="J61"/>
  <c r="BK156"/>
  <c r="J156"/>
  <c r="J62"/>
  <c r="BK176"/>
  <c r="J176"/>
  <c r="J63"/>
  <c r="P194"/>
  <c r="R204"/>
  <c i="2" r="R85"/>
  <c r="R84"/>
  <c r="R83"/>
  <c i="3" r="R88"/>
  <c r="R156"/>
  <c r="T176"/>
  <c r="R194"/>
  <c r="P204"/>
  <c i="4" r="BK94"/>
  <c r="J94"/>
  <c r="J63"/>
  <c i="2" r="P85"/>
  <c r="P84"/>
  <c r="P83"/>
  <c i="1" r="AU55"/>
  <c i="3" r="P88"/>
  <c r="P87"/>
  <c r="P86"/>
  <c i="1" r="AU56"/>
  <c i="3" r="P156"/>
  <c r="P176"/>
  <c r="BK194"/>
  <c r="J194"/>
  <c r="J64"/>
  <c r="T194"/>
  <c r="T204"/>
  <c i="4" r="P94"/>
  <c r="P85"/>
  <c r="P84"/>
  <c i="1" r="AU57"/>
  <c i="4" r="R94"/>
  <c r="R85"/>
  <c r="R84"/>
  <c r="T94"/>
  <c r="T85"/>
  <c r="T84"/>
  <c i="2" r="BK115"/>
  <c r="J115"/>
  <c r="J62"/>
  <c r="BK120"/>
  <c r="J120"/>
  <c r="J63"/>
  <c i="3" r="BK217"/>
  <c r="J217"/>
  <c r="J66"/>
  <c i="4" r="BK86"/>
  <c r="BK90"/>
  <c r="J90"/>
  <c r="J62"/>
  <c r="BK100"/>
  <c r="J100"/>
  <c r="J64"/>
  <c i="3" r="BK87"/>
  <c r="BK86"/>
  <c r="J86"/>
  <c r="J59"/>
  <c i="4" r="E74"/>
  <c r="J78"/>
  <c r="BE97"/>
  <c r="BE95"/>
  <c r="F55"/>
  <c r="BE87"/>
  <c r="BE91"/>
  <c r="BE101"/>
  <c i="3" r="J80"/>
  <c r="BE99"/>
  <c r="BE109"/>
  <c r="BE146"/>
  <c r="BE150"/>
  <c r="BE172"/>
  <c r="BE183"/>
  <c r="BE205"/>
  <c r="BE212"/>
  <c r="E48"/>
  <c r="F55"/>
  <c r="BE94"/>
  <c r="BE113"/>
  <c r="BE118"/>
  <c r="BE129"/>
  <c r="BE135"/>
  <c r="BE157"/>
  <c r="BE167"/>
  <c r="BE104"/>
  <c r="BE141"/>
  <c r="BE152"/>
  <c r="BE200"/>
  <c r="BE89"/>
  <c r="BE123"/>
  <c r="BE162"/>
  <c r="BE177"/>
  <c r="BE189"/>
  <c r="BE195"/>
  <c r="BE210"/>
  <c r="BE218"/>
  <c i="2" r="E48"/>
  <c r="J52"/>
  <c r="BE86"/>
  <c r="BE90"/>
  <c r="BE100"/>
  <c r="BE109"/>
  <c r="BE121"/>
  <c r="F55"/>
  <c r="BE95"/>
  <c r="BE116"/>
  <c r="BE104"/>
  <c r="BE88"/>
  <c r="BE113"/>
  <c i="4" r="F36"/>
  <c i="1" r="BC57"/>
  <c i="2" r="F36"/>
  <c i="1" r="BC55"/>
  <c i="4" r="F35"/>
  <c i="1" r="BB57"/>
  <c i="3" r="F34"/>
  <c i="1" r="BA56"/>
  <c i="2" r="F35"/>
  <c i="1" r="BB55"/>
  <c i="3" r="F37"/>
  <c i="1" r="BD56"/>
  <c i="3" r="J34"/>
  <c i="1" r="AW56"/>
  <c i="4" r="J34"/>
  <c i="1" r="AW57"/>
  <c i="2" r="F37"/>
  <c i="1" r="BD55"/>
  <c i="2" r="F34"/>
  <c i="1" r="BA55"/>
  <c i="2" r="J34"/>
  <c i="1" r="AW55"/>
  <c i="4" r="F34"/>
  <c i="1" r="BA57"/>
  <c i="4" r="F37"/>
  <c i="1" r="BD57"/>
  <c i="3" r="F35"/>
  <c i="1" r="BB56"/>
  <c i="3" r="F36"/>
  <c i="1" r="BC56"/>
  <c i="4" l="1" r="BK85"/>
  <c r="J85"/>
  <c r="J60"/>
  <c i="3" r="R87"/>
  <c r="R86"/>
  <c r="T87"/>
  <c r="T86"/>
  <c i="2" r="BK84"/>
  <c r="J84"/>
  <c r="J60"/>
  <c i="4" r="J86"/>
  <c r="J61"/>
  <c i="3" r="J87"/>
  <c r="J60"/>
  <c i="1" r="AU54"/>
  <c i="3" r="J30"/>
  <c i="1" r="AG56"/>
  <c i="4" r="J33"/>
  <c i="1" r="AV57"/>
  <c r="AT57"/>
  <c r="BC54"/>
  <c r="W32"/>
  <c r="BA54"/>
  <c r="AW54"/>
  <c r="AK30"/>
  <c i="2" r="J33"/>
  <c i="1" r="AV55"/>
  <c r="AT55"/>
  <c r="BB54"/>
  <c r="AX54"/>
  <c i="3" r="J33"/>
  <c i="1" r="AV56"/>
  <c r="AT56"/>
  <c i="4" r="F33"/>
  <c i="1" r="AZ57"/>
  <c i="3" r="F33"/>
  <c i="1" r="AZ56"/>
  <c i="2" r="F33"/>
  <c i="1" r="AZ55"/>
  <c r="BD54"/>
  <c r="W33"/>
  <c i="2" l="1" r="BK83"/>
  <c r="J83"/>
  <c r="J59"/>
  <c i="4" r="BK84"/>
  <c r="J84"/>
  <c r="J59"/>
  <c i="1" r="AN56"/>
  <c i="3" r="J39"/>
  <c i="1" r="W30"/>
  <c r="AY54"/>
  <c r="W31"/>
  <c r="AZ54"/>
  <c r="W29"/>
  <c i="2" l="1" r="J30"/>
  <c i="1" r="AG55"/>
  <c i="4" r="J30"/>
  <c i="1" r="AG57"/>
  <c r="AV54"/>
  <c r="AK29"/>
  <c i="4" l="1" r="J39"/>
  <c i="2" r="J39"/>
  <c i="1" r="AN55"/>
  <c r="AN57"/>
  <c r="AG54"/>
  <c r="AT54"/>
  <c l="1" r="AN54"/>
  <c r="AK26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<sst xmlns="http://schemas.openxmlformats.org/spreadsheetml/2006/main">
  <si>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</si>
  <si>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</si>
  <si>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</si>
  <si>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</si>
  <si>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</si>
  <si>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{f182acf1-b713-416e-95fe-4121a7fe2698}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</si>
  <si>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</si>
  <si>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</si>
  <si>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</si>
  <si>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</si>
  <si>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</si>
  <si>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</si>
  <si>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</si>
  <si>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</si>
  <si>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31/23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</si>
  <si>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</si>
  <si>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</si>
  <si>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Burkvízský potok- Linhartovy, km 0,000- 0,280</t>
  </si>
  <si>
    <t>KSO:</t>
  </si>
  <si>
    <t/>
  </si>
  <si>
    <t>CC-CZ:</t>
  </si>
  <si>
    <t>Místo:</t>
  </si>
  <si>
    <t xml:space="preserve"> Linhartovy</t>
  </si>
  <si>
    <t>Datum:</t>
  </si>
  <si>
    <t>13. 11. 2023</t>
  </si>
  <si>
    <t>Zadavatel:</t>
  </si>
  <si>
    <t>IČ:</t>
  </si>
  <si>
    <t>Povodí Odry, státní podnik</t>
  </si>
  <si>
    <t>DIČ:</t>
  </si>
  <si>
    <t>Uchazeč:</t>
  </si>
  <si>
    <t>Vyplň údaj</t>
  </si>
  <si>
    <t>Projektant:</t>
  </si>
  <si>
    <t>Ing. Aneta Samková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</si>
  <si>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</si>
  <si>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</si>
  <si>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</si>
  <si>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</si>
  <si>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</si>
  <si>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</si>
  <si>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</si>
  <si>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</si>
  <si>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</si>
  <si>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</si>
  <si>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</si>
  <si>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</si>
  <si>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</si>
  <si>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</si>
  <si>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</si>
  <si>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</si>
  <si>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</si>
  <si>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</si>
  <si>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</si>
  <si>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</si>
  <si>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</si>
  <si>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</si>
  <si>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</si>
  <si>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</si>
  <si>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</si>
  <si>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</si>
  <si>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</si>
  <si>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</si>
  <si>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</si>
  <si>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</si>
  <si>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</si>
  <si>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</si>
  <si>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</si>
  <si>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</si>
  <si>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</si>
  <si>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</si>
  <si>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</si>
  <si>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</si>
  <si>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</si>
  <si>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</si>
  <si>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</si>
  <si>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</si>
  <si>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</si>
  <si>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</si>
  <si>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Těžení nánosů</t>
  </si>
  <si>
    <t>STA</t>
  </si>
  <si>
    <t>1</t>
  </si>
  <si>
    <t>{b460b75f-ccdd-483c-acd2-55a26ba7d7ca}</t>
  </si>
  <si>
    <t>2</t>
  </si>
  <si>
    <t>SO 02</t>
  </si>
  <si>
    <t>Oprava kamenného stupně</t>
  </si>
  <si>
    <t>{0de486c8-1f3c-4fca-9e6e-7aee4c96ad7b}</t>
  </si>
  <si>
    <t>VON</t>
  </si>
  <si>
    <t>Vedlejší a ostatní náklady</t>
  </si>
  <si>
    <t>{acacf82d-b322-46ec-9ba2-2708e2f623fe}</t>
  </si>
  <si>
    <t>KRYCÍ LIST SOUPISU PRACÍ</t>
  </si>
  <si>
    <t>Objekt:</t>
  </si>
  <si>
    <t>SO 01 - Těžení nánosů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</si>
  <si>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</si>
  <si>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</si>
  <si>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</si>
  <si>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</si>
  <si>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</si>
  <si>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</si>
  <si>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</si>
  <si>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</si>
  <si>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</si>
  <si>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</si>
  <si>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</si>
  <si>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</si>
  <si>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</si>
  <si>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</si>
  <si>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</si>
  <si>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</si>
  <si>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</si>
  <si>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</si>
  <si>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</si>
  <si>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</si>
  <si>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</si>
  <si>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</si>
  <si>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</si>
  <si>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</si>
  <si>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</si>
  <si>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</si>
  <si>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</si>
  <si>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s odstraněním kořenů strojně průměru kmene do 100 mm v rovině nebo ve svahu sklonu terénu do 1:5, při celkové ploše přes 100 do 500 m2</t>
  </si>
  <si>
    <t>m2</t>
  </si>
  <si>
    <t>CS ÚRS 2024 01</t>
  </si>
  <si>
    <t>4</t>
  </si>
  <si>
    <t>1208158741</t>
  </si>
  <si>
    <t>Online PSC</t>
  </si>
  <si>
    <t>https://podminky.urs.cz/item/CS_URS_2024_01/111251102</t>
  </si>
  <si>
    <t>112155315</t>
  </si>
  <si>
    <t>Štěpkování s naložením na dopravní prostředek a odvozem do 20 km keřového porostu hustého</t>
  </si>
  <si>
    <t>-1819461389</t>
  </si>
  <si>
    <t>https://podminky.urs.cz/item/CS_URS_2024_01/112155315</t>
  </si>
  <si>
    <t>3</t>
  </si>
  <si>
    <t>124153101</t>
  </si>
  <si>
    <t>Vykopávky pro koryta vodotečí strojně v hornině třídy těžitelnosti I skupiny 1 a 2 přes 100 do 1 000 m3</t>
  </si>
  <si>
    <t>m3</t>
  </si>
  <si>
    <t>229812659</t>
  </si>
  <si>
    <t>https://podminky.urs.cz/item/CS_URS_2024_01/124153101</t>
  </si>
  <si>
    <t>P</t>
  </si>
  <si>
    <t>Poznámka k položce:_x000d_
těžený objem nánosů_x000d_
viz příloha G.2.</t>
  </si>
  <si>
    <t>VV</t>
  </si>
  <si>
    <t>310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</si>
  <si>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</si>
  <si>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</si>
  <si>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</si>
  <si>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-1751376680</t>
  </si>
  <si>
    <t>https://podminky.urs.cz/item/CS_URS_2024_01/162751117</t>
  </si>
  <si>
    <t>Poznámka k položce:_x000d_
těžený objem nánosů_x000d_
viz příloha G.2._x000d_
- zemina na zásyp svahů kolem stupně (SO02)</t>
  </si>
  <si>
    <t>310-10</t>
  </si>
  <si>
    <t>5</t>
  </si>
  <si>
    <t>167151111</t>
  </si>
  <si>
    <t>Nakládání, skládání a překládání neulehlého výkopku nebo sypaniny strojně nakládání, množství přes 100 m3, z hornin třídy těžitelnosti I, skupiny 1 až 3</t>
  </si>
  <si>
    <t>-1572546877</t>
  </si>
  <si>
    <t>https://podminky.urs.cz/item/CS_URS_2024_01/167151111</t>
  </si>
  <si>
    <t>6</t>
  </si>
  <si>
    <t>171251201</t>
  </si>
  <si>
    <t>Uložení sypaniny na skládky nebo meziskládky bez hutnění s upravením uložené sypaniny do předepsaného tvaru</t>
  </si>
  <si>
    <t>-1647399754</t>
  </si>
  <si>
    <t>https://podminky.urs.cz/item/CS_URS_2024_01/171251201</t>
  </si>
  <si>
    <t>7</t>
  </si>
  <si>
    <t>181411122</t>
  </si>
  <si>
    <t>Založení trávníku na půdě předem připravené plochy do 1000 m2 výsevem včetně utažení lučního na svahu přes 1:5 do 1:2</t>
  </si>
  <si>
    <t>-1402176332</t>
  </si>
  <si>
    <t>https://podminky.urs.cz/item/CS_URS_2024_01/181411122</t>
  </si>
  <si>
    <t>320</t>
  </si>
  <si>
    <t>8</t>
  </si>
  <si>
    <t>M</t>
  </si>
  <si>
    <t>00572474</t>
  </si>
  <si>
    <t>osivo směs travní krajinná-svahová</t>
  </si>
  <si>
    <t>kg</t>
  </si>
  <si>
    <t>-1576024568</t>
  </si>
  <si>
    <t>320*0,02 'Přepočtené koeficientem množství</t>
  </si>
  <si>
    <t>997</t>
  </si>
  <si>
    <t>Přesun sutě</t>
  </si>
  <si>
    <t>9</t>
  </si>
  <si>
    <t>997013873</t>
  </si>
  <si>
    <t>Poplatek za uložení stavebního odpadu na recyklační skládce (skládkovné) zeminy a kamení zatříděného do Katalogu odpadů pod kódem 17 05 04</t>
  </si>
  <si>
    <t>t</t>
  </si>
  <si>
    <t>163570698</t>
  </si>
  <si>
    <t>https://podminky.urs.cz/item/CS_URS_2024_01/997013873</t>
  </si>
  <si>
    <t>310*1,7</t>
  </si>
  <si>
    <t>998</t>
  </si>
  <si>
    <t>Přesun hmot</t>
  </si>
  <si>
    <t>10</t>
  </si>
  <si>
    <t>998332011</t>
  </si>
  <si>
    <t>Přesun hmot pro úpravy vodních toků a kanály, hráze rybníků apod. dopravní vzdálenost do 500 m</t>
  </si>
  <si>
    <t>-61143000</t>
  </si>
  <si>
    <t>https://podminky.urs.cz/item/CS_URS_2024_01/998332011</t>
  </si>
  <si>
    <t>SO 02 - Oprava kamenného stupně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</si>
  <si>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</si>
  <si>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</si>
  <si>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</si>
  <si>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>113107321</t>
  </si>
  <si>
    <t>Odstranění podkladů nebo krytů strojně plochy jednotlivě do 50 m2 s přemístěním hmot na skládku na vzdálenost do 3 m nebo s naložením na dopravní prostředek z kameniva hrubého drceného, o tl. vrstvy do 100 mm</t>
  </si>
  <si>
    <t>811524819</t>
  </si>
  <si>
    <t>https://podminky.urs.cz/item/CS_URS_2024_01/113107321</t>
  </si>
  <si>
    <t>"nadjezí"9,8+(1,55*3,6*2)</t>
  </si>
  <si>
    <t>"podjezí"18,5+18+0,67*4+2*(2,6*4,6+2,2*4+2,6*0,6)</t>
  </si>
  <si>
    <t>113107330</t>
  </si>
  <si>
    <t>Odstranění podkladů nebo krytů strojně plochy jednotlivě do 50 m2 s přemístěním hmot na skládku na vzdálenost do 3 m nebo s naložením na dopravní prostředek z betonu prostého, o tl. vrstvy do 100 mm</t>
  </si>
  <si>
    <t>1030202328</t>
  </si>
  <si>
    <t>https://podminky.urs.cz/item/CS_URS_2024_01/113107330</t>
  </si>
  <si>
    <t>114203103</t>
  </si>
  <si>
    <t>Rozebrání dlažeb nebo záhozů s naložením na dopravní prostředek dlažeb z lomového kamene nebo betonových tvárnic do cementové malty se spárami zalitými cementovou maltou</t>
  </si>
  <si>
    <t>-2079951846</t>
  </si>
  <si>
    <t>https://podminky.urs.cz/item/CS_URS_2024_01/114203103</t>
  </si>
  <si>
    <t>"nadjezí"(9,8+(1,55*3,6*2))*0,25</t>
  </si>
  <si>
    <t>"podjezí"(18,5+18+0,67*4+2*(2,6*4,6+2,2*4+2,6*0,6))*0,25</t>
  </si>
  <si>
    <t>115001105</t>
  </si>
  <si>
    <t>Převedení vody potrubím průměru DN přes 300 do 600</t>
  </si>
  <si>
    <t>m</t>
  </si>
  <si>
    <t>543999819</t>
  </si>
  <si>
    <t>https://podminky.urs.cz/item/CS_URS_2024_01/115001105</t>
  </si>
  <si>
    <t>Poznámka k položce:_x000d_
délka potrubí</t>
  </si>
  <si>
    <t>24</t>
  </si>
  <si>
    <t>115101201</t>
  </si>
  <si>
    <t>Čerpání vody na dopravní výšku do 10 m s uvažovaným průměrným přítokem do 500 l/min</t>
  </si>
  <si>
    <t>hod</t>
  </si>
  <si>
    <t>452189234</t>
  </si>
  <si>
    <t>https://podminky.urs.cz/item/CS_URS_2024_01/115101201</t>
  </si>
  <si>
    <t>100</t>
  </si>
  <si>
    <t>115101301</t>
  </si>
  <si>
    <t>Pohotovost záložní čerpací soupravy pro dopravní výšku do 10 m s uvažovaným průměrným přítokem do 500 l/min</t>
  </si>
  <si>
    <t>den</t>
  </si>
  <si>
    <t>-1316436335</t>
  </si>
  <si>
    <t>https://podminky.urs.cz/item/CS_URS_2024_01/115101301</t>
  </si>
  <si>
    <t>Poznámka k položce:_x000d_
předpoklad 20 dnu po 10 hodinách</t>
  </si>
  <si>
    <t>20</t>
  </si>
  <si>
    <t>124153100</t>
  </si>
  <si>
    <t>Vykopávky pro koryta vodotečí strojně v hornině třídy těžitelnosti I skupiny 1 a 2 do 100 m3</t>
  </si>
  <si>
    <t>-241925964</t>
  </si>
  <si>
    <t>https://podminky.urs.cz/item/CS_URS_2024_01/124153100</t>
  </si>
  <si>
    <t>"vykopávky"30</t>
  </si>
  <si>
    <t>"hrázky odvodňovací jímky"26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</si>
  <si>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</si>
  <si>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</si>
  <si>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-1773728654</t>
  </si>
  <si>
    <t>https://podminky.urs.cz/item/CS_URS_2024_01/162251102</t>
  </si>
  <si>
    <t>Poznámka k položce:_x000d_
přemístění zeminy z SO-01_x000d_
(1) na hrázky odvodňovací jímky_x000d_
(2) dosypání svahů nad dlažnou stupně</t>
  </si>
  <si>
    <t xml:space="preserve">"1"26 </t>
  </si>
  <si>
    <t>"2"10</t>
  </si>
  <si>
    <t>171151103</t>
  </si>
  <si>
    <t>Uložení sypanin do násypů strojně s rozprostřením sypaniny ve vrstvách a s hrubým urovnáním zhutněných z hornin soudržných jakékoliv třídy těžitelnosti</t>
  </si>
  <si>
    <t>-1475533609</t>
  </si>
  <si>
    <t>https://podminky.urs.cz/item/CS_URS_2024_01/171151103</t>
  </si>
  <si>
    <t>171201231</t>
  </si>
  <si>
    <t>-1102722631</t>
  </si>
  <si>
    <t>https://podminky.urs.cz/item/CS_URS_2024_01/171201231</t>
  </si>
  <si>
    <t>"kamenný podsyp"17,813</t>
  </si>
  <si>
    <t>"prahy a stupeň"52,084</t>
  </si>
  <si>
    <t>"dlažba"49,771</t>
  </si>
  <si>
    <t>11</t>
  </si>
  <si>
    <t>174151101</t>
  </si>
  <si>
    <t>Zásyp sypaninou z jakékoliv horniny strojně s uložením výkopku ve vrstvách se zhutněním jam, šachet, rýh nebo kolem objektů v těchto vykopávkách</t>
  </si>
  <si>
    <t>1481098655</t>
  </si>
  <si>
    <t>https://podminky.urs.cz/item/CS_URS_2024_01/174151101</t>
  </si>
  <si>
    <t>Poznámka k položce:_x000d_
zpětný zásyp okolo objektu</t>
  </si>
  <si>
    <t>"zásyp"30</t>
  </si>
  <si>
    <t>-1809054933</t>
  </si>
  <si>
    <t>40</t>
  </si>
  <si>
    <t>13</t>
  </si>
  <si>
    <t>2023591280</t>
  </si>
  <si>
    <t>55*0,02 'Přepočtené koeficientem množství</t>
  </si>
  <si>
    <t>14</t>
  </si>
  <si>
    <t>181411123</t>
  </si>
  <si>
    <t>Založení trávníku na půdě předem připravené plochy do 1000 m2 výsevem včetně utažení lučního na svahu přes 1:2 do 1:1</t>
  </si>
  <si>
    <t>1755179038</t>
  </si>
  <si>
    <t>https://podminky.urs.cz/item/CS_URS_2024_01/181411123</t>
  </si>
  <si>
    <t>15</t>
  </si>
  <si>
    <t>Svislé a kompletní konstrukce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</si>
  <si>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</si>
  <si>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 vyspárováním, na cementovou maltu</t>
  </si>
  <si>
    <t>2047863110</t>
  </si>
  <si>
    <t>https://podminky.urs.cz/item/CS_URS_2024_01/321213345</t>
  </si>
  <si>
    <t>"prahy"(3,4+5,6+5,5+5,4)*0,4</t>
  </si>
  <si>
    <t>"stupeň"20*0,5</t>
  </si>
  <si>
    <t>16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</si>
  <si>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</si>
  <si>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25/30</t>
  </si>
  <si>
    <t>462202101</t>
  </si>
  <si>
    <t>https://podminky.urs.cz/item/CS_URS_2024_01/321311115</t>
  </si>
  <si>
    <t>Poznámka k položce:_x000d_
betonový základ stupně</t>
  </si>
  <si>
    <t>5,7*0,7</t>
  </si>
  <si>
    <t>17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</si>
  <si>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</si>
  <si>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</si>
  <si>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-389089275</t>
  </si>
  <si>
    <t>https://podminky.urs.cz/item/CS_URS_2024_01/321351010</t>
  </si>
  <si>
    <t>Poznámka k položce:_x000d_
základ stupně</t>
  </si>
  <si>
    <t>(7,1+0,7)*2</t>
  </si>
  <si>
    <t>18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</si>
  <si>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</si>
  <si>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</si>
  <si>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1034788791</t>
  </si>
  <si>
    <t>https://podminky.urs.cz/item/CS_URS_2024_01/321352010</t>
  </si>
  <si>
    <t>Vodorovné konstrukce</t>
  </si>
  <si>
    <t>19</t>
  </si>
  <si>
    <t>451311111</t>
  </si>
  <si>
    <t>Podklad pod dlažbu z betonu prostého bez zvýšených nároků na prostředí tř. C 20/25 tl. do 100 mm</t>
  </si>
  <si>
    <t>1144515529</t>
  </si>
  <si>
    <t>https://podminky.urs.cz/item/CS_URS_2024_01/451311111</t>
  </si>
  <si>
    <t>Poznámka k položce:_x000d_
dno+(svahy)</t>
  </si>
  <si>
    <t>451571211</t>
  </si>
  <si>
    <t>Lože pod dlažby z kameniva těženého hrubého, tl. vrstvy do 100 mm</t>
  </si>
  <si>
    <t>1439109581</t>
  </si>
  <si>
    <t>https://podminky.urs.cz/item/CS_URS_2024_01/451571211</t>
  </si>
  <si>
    <t>465513227</t>
  </si>
  <si>
    <t>Dlažba z lomového kamene lomařsky upraveného na cementovou maltu, s vyspárováním cementovou maltou, tl. kamene 250 mm</t>
  </si>
  <si>
    <t>-1657645188</t>
  </si>
  <si>
    <t>https://podminky.urs.cz/item/CS_URS_2024_01/465513227</t>
  </si>
  <si>
    <t>Ostatní konstrukce a práce, bourání</t>
  </si>
  <si>
    <t>22</t>
  </si>
  <si>
    <t>966025112</t>
  </si>
  <si>
    <t>Bourání konstrukcí LTM ve vodních tocích s přemístěním suti na hromady na vzdálenost do 20 m nebo s naložením na dopravní prostředek strojně ze zdiva kamenného, pro jakýkoliv druh kamene na maltu cementovou</t>
  </si>
  <si>
    <t>193184162</t>
  </si>
  <si>
    <t>https://podminky.urs.cz/item/CS_URS_2024_01/966025112</t>
  </si>
  <si>
    <t>23</t>
  </si>
  <si>
    <t>966045111</t>
  </si>
  <si>
    <t>Bourání konstrukcí LTM ve vodních tocích s přemístěním suti na hromady na vzdálenost do 20 m nebo s naložením na dopravní prostředek strojně z betonu prostého neprokládaného</t>
  </si>
  <si>
    <t>96283643</t>
  </si>
  <si>
    <t>https://podminky.urs.cz/item/CS_URS_2024_01/966045111</t>
  </si>
  <si>
    <t>997013601</t>
  </si>
  <si>
    <t>Poplatek za uložení stavebního odpadu na skládce (skládkovné) z prostého betonu zatříděného do Katalogu odpadů pod kódem 17 01 01</t>
  </si>
  <si>
    <t>-1291087270</t>
  </si>
  <si>
    <t>https://podminky.urs.cz/item/CS_URS_2024_01/997013601</t>
  </si>
  <si>
    <t>25,147"základ stupně"</t>
  </si>
  <si>
    <t>8,778"podkladní beton pod dlažbou"</t>
  </si>
  <si>
    <t>25</t>
  </si>
  <si>
    <t>997321511</t>
  </si>
  <si>
    <t>Vodorovná doprava suti a vybouraných hmot bez naložení, s vyložením a hrubým urovnáním po suchu, na vzdálenost do 1 km</t>
  </si>
  <si>
    <t>105362776</t>
  </si>
  <si>
    <t>https://podminky.urs.cz/item/CS_URS_2024_01/997321511</t>
  </si>
  <si>
    <t>26</t>
  </si>
  <si>
    <t>997321519</t>
  </si>
  <si>
    <t>Vodorovná doprava suti a vybouraných hmot bez naložení, s vyložením a hrubým urovnáním po suchu, na vzdálenost Příplatek k cenám za každý další započatý 1 km přes 1 km</t>
  </si>
  <si>
    <t>-1734223665</t>
  </si>
  <si>
    <t>https://podminky.urs.cz/item/CS_URS_2024_01/997321519</t>
  </si>
  <si>
    <t xml:space="preserve">Poznámka k položce:_x000d_
odvoz suti na skládku do 10 km </t>
  </si>
  <si>
    <t>153,592*9</t>
  </si>
  <si>
    <t>27</t>
  </si>
  <si>
    <t>998323011</t>
  </si>
  <si>
    <t>Přesun hmot pro jezy a stupně dopravní vzdálenost do 500 m</t>
  </si>
  <si>
    <t>1074749890</t>
  </si>
  <si>
    <t>https://podminky.urs.cz/item/CS_URS_2024_01/998323011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</si>
  <si>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</si>
  <si>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</si>
  <si>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</si>
  <si>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</si>
  <si>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</si>
  <si>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</si>
  <si>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</si>
  <si>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</si>
  <si>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</si>
  <si>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</si>
  <si>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</si>
  <si>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</si>
  <si>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kpl</t>
  </si>
  <si>
    <t>1024</t>
  </si>
  <si>
    <t>-1272009720</t>
  </si>
  <si>
    <t>https://podminky.urs.cz/item/CS_URS_2024_01/013254000</t>
  </si>
  <si>
    <t>Poznámka k položce:_x000d_
DSPS včetně geodetického zaměření</t>
  </si>
  <si>
    <t>VRN2</t>
  </si>
  <si>
    <t>Příprava staveniště</t>
  </si>
  <si>
    <t>021203000</t>
  </si>
  <si>
    <t>Stěhování přírodních hodnot</t>
  </si>
  <si>
    <t>2130588371</t>
  </si>
  <si>
    <t>https://podminky.urs.cz/item/CS_URS_2024_01/021203000</t>
  </si>
  <si>
    <t>Poznámka k položce:_x000d_
3x slovení rybí osádky</t>
  </si>
  <si>
    <t>VRN3</t>
  </si>
  <si>
    <t>Zařízení staveniště</t>
  </si>
  <si>
    <t>030001000</t>
  </si>
  <si>
    <t>320242583</t>
  </si>
  <si>
    <t>https://podminky.urs.cz/item/CS_URS_2024_01/030001000</t>
  </si>
  <si>
    <t>032803000</t>
  </si>
  <si>
    <t>Ostatní vybavení staveniště</t>
  </si>
  <si>
    <t>-1380847408</t>
  </si>
  <si>
    <t>https://podminky.urs.cz/item/CS_URS_2024_01/032803000</t>
  </si>
  <si>
    <t>Poznámka k položce:_x000d_
norná stěna</t>
  </si>
  <si>
    <t>VRN9</t>
  </si>
  <si>
    <t>Ostatní náklady</t>
  </si>
  <si>
    <t>091704000</t>
  </si>
  <si>
    <t>Náklady na údržbu</t>
  </si>
  <si>
    <t>1917376865</t>
  </si>
  <si>
    <t>https://podminky.urs.cz/item/CS_URS_2024_01/091704000</t>
  </si>
  <si>
    <t>Poznámka k položce:_x000d_
čištění komunikací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</si>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</sst>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102" TargetMode="External" /><Relationship Id="rId2" Type="http://schemas.openxmlformats.org/officeDocument/2006/relationships/hyperlink" Target="https://podminky.urs.cz/item/CS_URS_2024_01/112155315" TargetMode="External" /><Relationship Id="rId3" Type="http://schemas.openxmlformats.org/officeDocument/2006/relationships/hyperlink" Target="https://podminky.urs.cz/item/CS_URS_2024_01/124153101" TargetMode="External" /><Relationship Id="rId4" Type="http://schemas.openxmlformats.org/officeDocument/2006/relationships/hyperlink" Target="https://podminky.urs.cz/item/CS_URS_2024_01/162751117" TargetMode="External" /><Relationship Id="rId5" Type="http://schemas.openxmlformats.org/officeDocument/2006/relationships/hyperlink" Target="https://podminky.urs.cz/item/CS_URS_2024_01/167151111" TargetMode="External" /><Relationship Id="rId6" Type="http://schemas.openxmlformats.org/officeDocument/2006/relationships/hyperlink" Target="https://podminky.urs.cz/item/CS_URS_2024_01/171251201" TargetMode="External" /><Relationship Id="rId7" Type="http://schemas.openxmlformats.org/officeDocument/2006/relationships/hyperlink" Target="https://podminky.urs.cz/item/CS_URS_2024_01/181411122" TargetMode="External" /><Relationship Id="rId8" Type="http://schemas.openxmlformats.org/officeDocument/2006/relationships/hyperlink" Target="https://podminky.urs.cz/item/CS_URS_2024_01/997013873" TargetMode="External" /><Relationship Id="rId9" Type="http://schemas.openxmlformats.org/officeDocument/2006/relationships/hyperlink" Target="https://podminky.urs.cz/item/CS_URS_2024_01/998332011" TargetMode="External" /><Relationship Id="rId1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321" TargetMode="External" /><Relationship Id="rId2" Type="http://schemas.openxmlformats.org/officeDocument/2006/relationships/hyperlink" Target="https://podminky.urs.cz/item/CS_URS_2024_01/113107330" TargetMode="External" /><Relationship Id="rId3" Type="http://schemas.openxmlformats.org/officeDocument/2006/relationships/hyperlink" Target="https://podminky.urs.cz/item/CS_URS_2024_01/114203103" TargetMode="External" /><Relationship Id="rId4" Type="http://schemas.openxmlformats.org/officeDocument/2006/relationships/hyperlink" Target="https://podminky.urs.cz/item/CS_URS_2024_01/115001105" TargetMode="External" /><Relationship Id="rId5" Type="http://schemas.openxmlformats.org/officeDocument/2006/relationships/hyperlink" Target="https://podminky.urs.cz/item/CS_URS_2024_01/115101201" TargetMode="External" /><Relationship Id="rId6" Type="http://schemas.openxmlformats.org/officeDocument/2006/relationships/hyperlink" Target="https://podminky.urs.cz/item/CS_URS_2024_01/115101301" TargetMode="External" /><Relationship Id="rId7" Type="http://schemas.openxmlformats.org/officeDocument/2006/relationships/hyperlink" Target="https://podminky.urs.cz/item/CS_URS_2024_01/124153100" TargetMode="External" /><Relationship Id="rId8" Type="http://schemas.openxmlformats.org/officeDocument/2006/relationships/hyperlink" Target="https://podminky.urs.cz/item/CS_URS_2024_01/162251102" TargetMode="External" /><Relationship Id="rId9" Type="http://schemas.openxmlformats.org/officeDocument/2006/relationships/hyperlink" Target="https://podminky.urs.cz/item/CS_URS_2024_01/171151103" TargetMode="External" /><Relationship Id="rId10" Type="http://schemas.openxmlformats.org/officeDocument/2006/relationships/hyperlink" Target="https://podminky.urs.cz/item/CS_URS_2024_01/171201231" TargetMode="External" /><Relationship Id="rId11" Type="http://schemas.openxmlformats.org/officeDocument/2006/relationships/hyperlink" Target="https://podminky.urs.cz/item/CS_URS_2024_01/174151101" TargetMode="External" /><Relationship Id="rId12" Type="http://schemas.openxmlformats.org/officeDocument/2006/relationships/hyperlink" Target="https://podminky.urs.cz/item/CS_URS_2024_01/181411122" TargetMode="External" /><Relationship Id="rId13" Type="http://schemas.openxmlformats.org/officeDocument/2006/relationships/hyperlink" Target="https://podminky.urs.cz/item/CS_URS_2024_01/181411123" TargetMode="External" /><Relationship Id="rId14" Type="http://schemas.openxmlformats.org/officeDocument/2006/relationships/hyperlink" Target="https://podminky.urs.cz/item/CS_URS_2024_01/321213345" TargetMode="External" /><Relationship Id="rId15" Type="http://schemas.openxmlformats.org/officeDocument/2006/relationships/hyperlink" Target="https://podminky.urs.cz/item/CS_URS_2024_01/321311115" TargetMode="External" /><Relationship Id="rId16" Type="http://schemas.openxmlformats.org/officeDocument/2006/relationships/hyperlink" Target="https://podminky.urs.cz/item/CS_URS_2024_01/321351010" TargetMode="External" /><Relationship Id="rId17" Type="http://schemas.openxmlformats.org/officeDocument/2006/relationships/hyperlink" Target="https://podminky.urs.cz/item/CS_URS_2024_01/321352010" TargetMode="External" /><Relationship Id="rId18" Type="http://schemas.openxmlformats.org/officeDocument/2006/relationships/hyperlink" Target="https://podminky.urs.cz/item/CS_URS_2024_01/451311111" TargetMode="External" /><Relationship Id="rId19" Type="http://schemas.openxmlformats.org/officeDocument/2006/relationships/hyperlink" Target="https://podminky.urs.cz/item/CS_URS_2024_01/451571211" TargetMode="External" /><Relationship Id="rId20" Type="http://schemas.openxmlformats.org/officeDocument/2006/relationships/hyperlink" Target="https://podminky.urs.cz/item/CS_URS_2024_01/465513227" TargetMode="External" /><Relationship Id="rId21" Type="http://schemas.openxmlformats.org/officeDocument/2006/relationships/hyperlink" Target="https://podminky.urs.cz/item/CS_URS_2024_01/966025112" TargetMode="External" /><Relationship Id="rId22" Type="http://schemas.openxmlformats.org/officeDocument/2006/relationships/hyperlink" Target="https://podminky.urs.cz/item/CS_URS_2024_01/966045111" TargetMode="External" /><Relationship Id="rId23" Type="http://schemas.openxmlformats.org/officeDocument/2006/relationships/hyperlink" Target="https://podminky.urs.cz/item/CS_URS_2024_01/997013601" TargetMode="External" /><Relationship Id="rId24" Type="http://schemas.openxmlformats.org/officeDocument/2006/relationships/hyperlink" Target="https://podminky.urs.cz/item/CS_URS_2024_01/997321511" TargetMode="External" /><Relationship Id="rId25" Type="http://schemas.openxmlformats.org/officeDocument/2006/relationships/hyperlink" Target="https://podminky.urs.cz/item/CS_URS_2024_01/997321519" TargetMode="External" /><Relationship Id="rId26" Type="http://schemas.openxmlformats.org/officeDocument/2006/relationships/hyperlink" Target="https://podminky.urs.cz/item/CS_URS_2024_01/998323011" TargetMode="External" /><Relationship Id="rId2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3254000" TargetMode="External" /><Relationship Id="rId2" Type="http://schemas.openxmlformats.org/officeDocument/2006/relationships/hyperlink" Target="https://podminky.urs.cz/item/CS_URS_2024_01/021203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32803000" TargetMode="External" /><Relationship Id="rId5" Type="http://schemas.openxmlformats.org/officeDocument/2006/relationships/hyperlink" Target="https://podminky.urs.cz/item/CS_URS_2024_01/091704000" TargetMode="External" /><Relationship Id="rId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31/23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Burkvízský potok- Linhartovy, km 0,000- 0,280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Linhartovy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13. 11. 2023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Povodí Odry, státní podnik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Aneta Samková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Aneta Samková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Těžení nánosů'!J30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'SO 01 - Těžení nánosů'!P83</f>
        <v>0</v>
      </c>
      <c r="AV55" s="121">
        <f>'SO 01 - Těžení nánosů'!J33</f>
        <v>0</v>
      </c>
      <c r="AW55" s="121">
        <f>'SO 01 - Těžení nánosů'!J34</f>
        <v>0</v>
      </c>
      <c r="AX55" s="121">
        <f>'SO 01 - Těžení nánosů'!J35</f>
        <v>0</v>
      </c>
      <c r="AY55" s="121">
        <f>'SO 01 - Těžení nánosů'!J36</f>
        <v>0</v>
      </c>
      <c r="AZ55" s="121">
        <f>'SO 01 - Těžení nánosů'!F33</f>
        <v>0</v>
      </c>
      <c r="BA55" s="121">
        <f>'SO 01 - Těžení nánosů'!F34</f>
        <v>0</v>
      </c>
      <c r="BB55" s="121">
        <f>'SO 01 - Těžení nánosů'!F35</f>
        <v>0</v>
      </c>
      <c r="BC55" s="121">
        <f>'SO 01 - Těžení nánosů'!F36</f>
        <v>0</v>
      </c>
      <c r="BD55" s="123">
        <f>'SO 01 - Těžení nánosů'!F37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02 - Oprava kamenného 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'SO 02 - Oprava kamenného ...'!P86</f>
        <v>0</v>
      </c>
      <c r="AV56" s="121">
        <f>'SO 02 - Oprava kamenného ...'!J33</f>
        <v>0</v>
      </c>
      <c r="AW56" s="121">
        <f>'SO 02 - Oprava kamenného ...'!J34</f>
        <v>0</v>
      </c>
      <c r="AX56" s="121">
        <f>'SO 02 - Oprava kamenného ...'!J35</f>
        <v>0</v>
      </c>
      <c r="AY56" s="121">
        <f>'SO 02 - Oprava kamenného ...'!J36</f>
        <v>0</v>
      </c>
      <c r="AZ56" s="121">
        <f>'SO 02 - Oprava kamenného ...'!F33</f>
        <v>0</v>
      </c>
      <c r="BA56" s="121">
        <f>'SO 02 - Oprava kamenného ...'!F34</f>
        <v>0</v>
      </c>
      <c r="BB56" s="121">
        <f>'SO 02 - Oprava kamenného ...'!F35</f>
        <v>0</v>
      </c>
      <c r="BC56" s="121">
        <f>'SO 02 - Oprava kamenného ...'!F36</f>
        <v>0</v>
      </c>
      <c r="BD56" s="123">
        <f>'SO 02 - Oprava kamenného ...'!F37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7" customFormat="1" ht="16.5" customHeight="1">
      <c r="A57" s="112" t="s">
        <v>75</v>
      </c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'VON - Vedlejší a ostatní 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85</v>
      </c>
      <c r="AR57" s="119"/>
      <c r="AS57" s="125">
        <v>0</v>
      </c>
      <c r="AT57" s="126">
        <f>ROUND(SUM(AV57:AW57),2)</f>
        <v>0</v>
      </c>
      <c r="AU57" s="127">
        <f>'VON - Vedlejší a ostatní ...'!P84</f>
        <v>0</v>
      </c>
      <c r="AV57" s="126">
        <f>'VON - Vedlejší a ostatní ...'!J33</f>
        <v>0</v>
      </c>
      <c r="AW57" s="126">
        <f>'VON - Vedlejší a ostatní ...'!J34</f>
        <v>0</v>
      </c>
      <c r="AX57" s="126">
        <f>'VON - Vedlejší a ostatní ...'!J35</f>
        <v>0</v>
      </c>
      <c r="AY57" s="126">
        <f>'VON - Vedlejší a ostatní ...'!J36</f>
        <v>0</v>
      </c>
      <c r="AZ57" s="126">
        <f>'VON - Vedlejší a ostatní ...'!F33</f>
        <v>0</v>
      </c>
      <c r="BA57" s="126">
        <f>'VON - Vedlejší a ostatní ...'!F34</f>
        <v>0</v>
      </c>
      <c r="BB57" s="126">
        <f>'VON - Vedlejší a ostatní ...'!F35</f>
        <v>0</v>
      </c>
      <c r="BC57" s="126">
        <f>'VON - Vedlejší a ostatní ...'!F36</f>
        <v>0</v>
      </c>
      <c r="BD57" s="128">
        <f>'VON - Vedlejší a ostatní ...'!F37</f>
        <v>0</v>
      </c>
      <c r="BE57" s="7"/>
      <c r="BT57" s="124" t="s">
        <v>79</v>
      </c>
      <c r="BV57" s="124" t="s">
        <v>73</v>
      </c>
      <c r="BW57" s="124" t="s">
        <v>87</v>
      </c>
      <c r="BX57" s="124" t="s">
        <v>5</v>
      </c>
      <c r="CL57" s="124" t="s">
        <v>19</v>
      </c>
      <c r="CM57" s="124" t="s">
        <v>81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8cAR6yPV2Yz5ctnYvUQv3oI7KA0tn3EEwmDmeWUgsEECrZ58AYBmKOxJFz61pRSl2ysfrGz9WB0gzOBa45NR8w==" hashValue="UYeaTOkho7U2V2aBoIfAYAr/Lku0NXS1EpIg4caUamYO5Eh0uTC0LjuERdNv8WLp2aFG3RQgeOVDzZkn2Lms/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1 - Těžení nánosů'!C2" display="/"/>
    <hyperlink ref="A56" location="'SO 02 - Oprava kamenného ...'!C2" display="/"/>
    <hyperlink ref="A5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Burkvízský potok- Linhartovy, km 0,000- 0,280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13. 11. 2023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ROUND((SUM(BE83:BE122)),  2)</f>
        <v>0</v>
      </c>
      <c r="G33" s="39"/>
      <c r="H33" s="39"/>
      <c r="I33" s="149">
        <v>0.20999999999999999</v>
      </c>
      <c r="J33" s="148">
        <f>ROUND(((SUM(BE83:BE122))*I33),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ROUND((SUM(BF83:BF122)),  2)</f>
        <v>0</v>
      </c>
      <c r="G34" s="39"/>
      <c r="H34" s="39"/>
      <c r="I34" s="149">
        <v>0.12</v>
      </c>
      <c r="J34" s="148">
        <f>ROUND(((SUM(BF83:BF122))*I34),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ROUND((SUM(BG83:BG122)),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ROUND((SUM(BH83:BH122)),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ROUND((SUM(BI83:BI122)),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Burkvízský potok- Linhartovy, km 0,000- 0,280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Těžení nánosů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Linhartovy</v>
      </c>
      <c r="G52" s="41"/>
      <c r="H52" s="41"/>
      <c r="I52" s="33" t="s">
        <v>23</v>
      </c>
      <c r="J52" s="73" t="str">
        <f>IF(J12="","",J12)</f>
        <v>13. 11. 2023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Odry, státní podnik</v>
      </c>
      <c r="G54" s="41"/>
      <c r="H54" s="41"/>
      <c r="I54" s="33" t="s">
        <v>31</v>
      </c>
      <c r="J54" s="37" t="str">
        <f>E21</f>
        <v>Ing. Aneta Samková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Aneta Samková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96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97</v>
      </c>
      <c r="E62" s="175"/>
      <c r="F62" s="175"/>
      <c r="G62" s="175"/>
      <c r="H62" s="175"/>
      <c r="I62" s="175"/>
      <c r="J62" s="176">
        <f>J115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98</v>
      </c>
      <c r="E63" s="175"/>
      <c r="F63" s="175"/>
      <c r="G63" s="175"/>
      <c r="H63" s="175"/>
      <c r="I63" s="175"/>
      <c r="J63" s="176">
        <f>J120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99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Burkvízský potok- Linhartovy, km 0,000- 0,280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89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 01 - Těžení nánosů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Linhartovy</v>
      </c>
      <c r="G77" s="41"/>
      <c r="H77" s="41"/>
      <c r="I77" s="33" t="s">
        <v>23</v>
      </c>
      <c r="J77" s="73" t="str">
        <f>IF(J12="","",J12)</f>
        <v>13. 11. 2023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Povodí Odry, státní podnik</v>
      </c>
      <c r="G79" s="41"/>
      <c r="H79" s="41"/>
      <c r="I79" s="33" t="s">
        <v>31</v>
      </c>
      <c r="J79" s="37" t="str">
        <f>E21</f>
        <v>Ing. Aneta Samková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Ing. Aneta Samková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100</v>
      </c>
      <c r="D82" s="181" t="s">
        <v>56</v>
      </c>
      <c r="E82" s="181" t="s">
        <v>52</v>
      </c>
      <c r="F82" s="181" t="s">
        <v>53</v>
      </c>
      <c r="G82" s="181" t="s">
        <v>101</v>
      </c>
      <c r="H82" s="181" t="s">
        <v>102</v>
      </c>
      <c r="I82" s="181" t="s">
        <v>103</v>
      </c>
      <c r="J82" s="181" t="s">
        <v>93</v>
      </c>
      <c r="K82" s="182" t="s">
        <v>104</v>
      </c>
      <c r="L82" s="183"/>
      <c r="M82" s="93" t="s">
        <v>19</v>
      </c>
      <c r="N82" s="94" t="s">
        <v>41</v>
      </c>
      <c r="O82" s="94" t="s">
        <v>105</v>
      </c>
      <c r="P82" s="94" t="s">
        <v>106</v>
      </c>
      <c r="Q82" s="94" t="s">
        <v>107</v>
      </c>
      <c r="R82" s="94" t="s">
        <v>108</v>
      </c>
      <c r="S82" s="94" t="s">
        <v>109</v>
      </c>
      <c r="T82" s="95" t="s">
        <v>110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111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0.0064000000000000003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70</v>
      </c>
      <c r="AU83" s="18" t="s">
        <v>94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70</v>
      </c>
      <c r="E84" s="192" t="s">
        <v>112</v>
      </c>
      <c r="F84" s="192" t="s">
        <v>113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P85+P115+P120</f>
        <v>0</v>
      </c>
      <c r="Q84" s="197"/>
      <c r="R84" s="198">
        <f>R85+R115+R120</f>
        <v>0.0064000000000000003</v>
      </c>
      <c r="S84" s="197"/>
      <c r="T84" s="199">
        <f>T85+T115+T120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79</v>
      </c>
      <c r="AT84" s="201" t="s">
        <v>70</v>
      </c>
      <c r="AU84" s="201" t="s">
        <v>71</v>
      </c>
      <c r="AY84" s="200" t="s">
        <v>114</v>
      </c>
      <c r="BK84" s="202">
        <f>BK85+BK115+BK120</f>
        <v>0</v>
      </c>
    </row>
    <row r="85" s="12" customFormat="1" ht="22.8" customHeight="1">
      <c r="A85" s="12"/>
      <c r="B85" s="189"/>
      <c r="C85" s="190"/>
      <c r="D85" s="191" t="s">
        <v>70</v>
      </c>
      <c r="E85" s="203" t="s">
        <v>79</v>
      </c>
      <c r="F85" s="203" t="s">
        <v>115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SUM(P86:P114)</f>
        <v>0</v>
      </c>
      <c r="Q85" s="197"/>
      <c r="R85" s="198">
        <f>SUM(R86:R114)</f>
        <v>0.0064000000000000003</v>
      </c>
      <c r="S85" s="197"/>
      <c r="T85" s="199">
        <f>SUM(T86:T114)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70</v>
      </c>
      <c r="AU85" s="201" t="s">
        <v>79</v>
      </c>
      <c r="AY85" s="200" t="s">
        <v>114</v>
      </c>
      <c r="BK85" s="202">
        <f>SUM(BK86:BK114)</f>
        <v>0</v>
      </c>
    </row>
    <row r="86" s="2" customFormat="1" ht="49.05" customHeight="1">
      <c r="A86" s="39"/>
      <c r="B86" s="40"/>
      <c r="C86" s="205" t="s">
        <v>79</v>
      </c>
      <c r="D86" s="205" t="s">
        <v>116</v>
      </c>
      <c r="E86" s="206" t="s">
        <v>117</v>
      </c>
      <c r="F86" s="207" t="s">
        <v>118</v>
      </c>
      <c r="G86" s="208" t="s">
        <v>119</v>
      </c>
      <c r="H86" s="209">
        <v>400</v>
      </c>
      <c r="I86" s="210"/>
      <c r="J86" s="211">
        <f>ROUND(I86*H86,2)</f>
        <v>0</v>
      </c>
      <c r="K86" s="207" t="s">
        <v>120</v>
      </c>
      <c r="L86" s="45"/>
      <c r="M86" s="212" t="s">
        <v>19</v>
      </c>
      <c r="N86" s="213" t="s">
        <v>42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121</v>
      </c>
      <c r="AT86" s="216" t="s">
        <v>116</v>
      </c>
      <c r="AU86" s="216" t="s">
        <v>81</v>
      </c>
      <c r="AY86" s="18" t="s">
        <v>114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79</v>
      </c>
      <c r="BK86" s="217">
        <f>ROUND(I86*H86,2)</f>
        <v>0</v>
      </c>
      <c r="BL86" s="18" t="s">
        <v>121</v>
      </c>
      <c r="BM86" s="216" t="s">
        <v>122</v>
      </c>
    </row>
    <row r="87" s="2" customFormat="1">
      <c r="A87" s="39"/>
      <c r="B87" s="40"/>
      <c r="C87" s="41"/>
      <c r="D87" s="218" t="s">
        <v>123</v>
      </c>
      <c r="E87" s="41"/>
      <c r="F87" s="219" t="s">
        <v>124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123</v>
      </c>
      <c r="AU87" s="18" t="s">
        <v>81</v>
      </c>
    </row>
    <row r="88" s="2" customFormat="1" ht="24.15" customHeight="1">
      <c r="A88" s="39"/>
      <c r="B88" s="40"/>
      <c r="C88" s="205" t="s">
        <v>81</v>
      </c>
      <c r="D88" s="205" t="s">
        <v>116</v>
      </c>
      <c r="E88" s="206" t="s">
        <v>125</v>
      </c>
      <c r="F88" s="207" t="s">
        <v>126</v>
      </c>
      <c r="G88" s="208" t="s">
        <v>119</v>
      </c>
      <c r="H88" s="209">
        <v>400</v>
      </c>
      <c r="I88" s="210"/>
      <c r="J88" s="211">
        <f>ROUND(I88*H88,2)</f>
        <v>0</v>
      </c>
      <c r="K88" s="207" t="s">
        <v>120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121</v>
      </c>
      <c r="AT88" s="216" t="s">
        <v>116</v>
      </c>
      <c r="AU88" s="216" t="s">
        <v>81</v>
      </c>
      <c r="AY88" s="18" t="s">
        <v>114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121</v>
      </c>
      <c r="BM88" s="216" t="s">
        <v>127</v>
      </c>
    </row>
    <row r="89" s="2" customFormat="1">
      <c r="A89" s="39"/>
      <c r="B89" s="40"/>
      <c r="C89" s="41"/>
      <c r="D89" s="218" t="s">
        <v>123</v>
      </c>
      <c r="E89" s="41"/>
      <c r="F89" s="219" t="s">
        <v>128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123</v>
      </c>
      <c r="AU89" s="18" t="s">
        <v>81</v>
      </c>
    </row>
    <row r="90" s="2" customFormat="1" ht="33" customHeight="1">
      <c r="A90" s="39"/>
      <c r="B90" s="40"/>
      <c r="C90" s="205" t="s">
        <v>129</v>
      </c>
      <c r="D90" s="205" t="s">
        <v>116</v>
      </c>
      <c r="E90" s="206" t="s">
        <v>130</v>
      </c>
      <c r="F90" s="207" t="s">
        <v>131</v>
      </c>
      <c r="G90" s="208" t="s">
        <v>132</v>
      </c>
      <c r="H90" s="209">
        <v>310</v>
      </c>
      <c r="I90" s="210"/>
      <c r="J90" s="211">
        <f>ROUND(I90*H90,2)</f>
        <v>0</v>
      </c>
      <c r="K90" s="207" t="s">
        <v>120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121</v>
      </c>
      <c r="AT90" s="216" t="s">
        <v>116</v>
      </c>
      <c r="AU90" s="216" t="s">
        <v>81</v>
      </c>
      <c r="AY90" s="18" t="s">
        <v>114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121</v>
      </c>
      <c r="BM90" s="216" t="s">
        <v>133</v>
      </c>
    </row>
    <row r="91" s="2" customFormat="1">
      <c r="A91" s="39"/>
      <c r="B91" s="40"/>
      <c r="C91" s="41"/>
      <c r="D91" s="218" t="s">
        <v>123</v>
      </c>
      <c r="E91" s="41"/>
      <c r="F91" s="219" t="s">
        <v>134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123</v>
      </c>
      <c r="AU91" s="18" t="s">
        <v>81</v>
      </c>
    </row>
    <row r="92" s="2" customFormat="1">
      <c r="A92" s="39"/>
      <c r="B92" s="40"/>
      <c r="C92" s="41"/>
      <c r="D92" s="223" t="s">
        <v>135</v>
      </c>
      <c r="E92" s="41"/>
      <c r="F92" s="224" t="s">
        <v>136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135</v>
      </c>
      <c r="AU92" s="18" t="s">
        <v>81</v>
      </c>
    </row>
    <row r="93" s="13" customFormat="1">
      <c r="A93" s="13"/>
      <c r="B93" s="225"/>
      <c r="C93" s="226"/>
      <c r="D93" s="223" t="s">
        <v>137</v>
      </c>
      <c r="E93" s="227" t="s">
        <v>19</v>
      </c>
      <c r="F93" s="228" t="s">
        <v>138</v>
      </c>
      <c r="G93" s="226"/>
      <c r="H93" s="229">
        <v>310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137</v>
      </c>
      <c r="AU93" s="235" t="s">
        <v>81</v>
      </c>
      <c r="AV93" s="13" t="s">
        <v>81</v>
      </c>
      <c r="AW93" s="13" t="s">
        <v>33</v>
      </c>
      <c r="AX93" s="13" t="s">
        <v>71</v>
      </c>
      <c r="AY93" s="235" t="s">
        <v>114</v>
      </c>
    </row>
    <row r="94" s="14" customFormat="1">
      <c r="A94" s="14"/>
      <c r="B94" s="236"/>
      <c r="C94" s="237"/>
      <c r="D94" s="223" t="s">
        <v>137</v>
      </c>
      <c r="E94" s="238" t="s">
        <v>19</v>
      </c>
      <c r="F94" s="239" t="s">
        <v>139</v>
      </c>
      <c r="G94" s="237"/>
      <c r="H94" s="240">
        <v>310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137</v>
      </c>
      <c r="AU94" s="246" t="s">
        <v>81</v>
      </c>
      <c r="AV94" s="14" t="s">
        <v>121</v>
      </c>
      <c r="AW94" s="14" t="s">
        <v>33</v>
      </c>
      <c r="AX94" s="14" t="s">
        <v>79</v>
      </c>
      <c r="AY94" s="246" t="s">
        <v>114</v>
      </c>
    </row>
    <row r="95" s="2" customFormat="1" ht="62.7" customHeight="1">
      <c r="A95" s="39"/>
      <c r="B95" s="40"/>
      <c r="C95" s="205" t="s">
        <v>121</v>
      </c>
      <c r="D95" s="205" t="s">
        <v>116</v>
      </c>
      <c r="E95" s="206" t="s">
        <v>140</v>
      </c>
      <c r="F95" s="207" t="s">
        <v>141</v>
      </c>
      <c r="G95" s="208" t="s">
        <v>132</v>
      </c>
      <c r="H95" s="209">
        <v>300</v>
      </c>
      <c r="I95" s="210"/>
      <c r="J95" s="211">
        <f>ROUND(I95*H95,2)</f>
        <v>0</v>
      </c>
      <c r="K95" s="207" t="s">
        <v>120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121</v>
      </c>
      <c r="AT95" s="216" t="s">
        <v>116</v>
      </c>
      <c r="AU95" s="216" t="s">
        <v>81</v>
      </c>
      <c r="AY95" s="18" t="s">
        <v>114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121</v>
      </c>
      <c r="BM95" s="216" t="s">
        <v>142</v>
      </c>
    </row>
    <row r="96" s="2" customFormat="1">
      <c r="A96" s="39"/>
      <c r="B96" s="40"/>
      <c r="C96" s="41"/>
      <c r="D96" s="218" t="s">
        <v>123</v>
      </c>
      <c r="E96" s="41"/>
      <c r="F96" s="219" t="s">
        <v>143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123</v>
      </c>
      <c r="AU96" s="18" t="s">
        <v>81</v>
      </c>
    </row>
    <row r="97" s="2" customFormat="1">
      <c r="A97" s="39"/>
      <c r="B97" s="40"/>
      <c r="C97" s="41"/>
      <c r="D97" s="223" t="s">
        <v>135</v>
      </c>
      <c r="E97" s="41"/>
      <c r="F97" s="224" t="s">
        <v>144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135</v>
      </c>
      <c r="AU97" s="18" t="s">
        <v>81</v>
      </c>
    </row>
    <row r="98" s="13" customFormat="1">
      <c r="A98" s="13"/>
      <c r="B98" s="225"/>
      <c r="C98" s="226"/>
      <c r="D98" s="223" t="s">
        <v>137</v>
      </c>
      <c r="E98" s="227" t="s">
        <v>19</v>
      </c>
      <c r="F98" s="228" t="s">
        <v>145</v>
      </c>
      <c r="G98" s="226"/>
      <c r="H98" s="229">
        <v>300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137</v>
      </c>
      <c r="AU98" s="235" t="s">
        <v>81</v>
      </c>
      <c r="AV98" s="13" t="s">
        <v>81</v>
      </c>
      <c r="AW98" s="13" t="s">
        <v>33</v>
      </c>
      <c r="AX98" s="13" t="s">
        <v>71</v>
      </c>
      <c r="AY98" s="235" t="s">
        <v>114</v>
      </c>
    </row>
    <row r="99" s="14" customFormat="1">
      <c r="A99" s="14"/>
      <c r="B99" s="236"/>
      <c r="C99" s="237"/>
      <c r="D99" s="223" t="s">
        <v>137</v>
      </c>
      <c r="E99" s="238" t="s">
        <v>19</v>
      </c>
      <c r="F99" s="239" t="s">
        <v>139</v>
      </c>
      <c r="G99" s="237"/>
      <c r="H99" s="240">
        <v>300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137</v>
      </c>
      <c r="AU99" s="246" t="s">
        <v>81</v>
      </c>
      <c r="AV99" s="14" t="s">
        <v>121</v>
      </c>
      <c r="AW99" s="14" t="s">
        <v>33</v>
      </c>
      <c r="AX99" s="14" t="s">
        <v>79</v>
      </c>
      <c r="AY99" s="246" t="s">
        <v>114</v>
      </c>
    </row>
    <row r="100" s="2" customFormat="1" ht="44.25" customHeight="1">
      <c r="A100" s="39"/>
      <c r="B100" s="40"/>
      <c r="C100" s="205" t="s">
        <v>146</v>
      </c>
      <c r="D100" s="205" t="s">
        <v>116</v>
      </c>
      <c r="E100" s="206" t="s">
        <v>147</v>
      </c>
      <c r="F100" s="207" t="s">
        <v>148</v>
      </c>
      <c r="G100" s="208" t="s">
        <v>132</v>
      </c>
      <c r="H100" s="209">
        <v>310</v>
      </c>
      <c r="I100" s="210"/>
      <c r="J100" s="211">
        <f>ROUND(I100*H100,2)</f>
        <v>0</v>
      </c>
      <c r="K100" s="207" t="s">
        <v>120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121</v>
      </c>
      <c r="AT100" s="216" t="s">
        <v>116</v>
      </c>
      <c r="AU100" s="216" t="s">
        <v>81</v>
      </c>
      <c r="AY100" s="18" t="s">
        <v>114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121</v>
      </c>
      <c r="BM100" s="216" t="s">
        <v>149</v>
      </c>
    </row>
    <row r="101" s="2" customFormat="1">
      <c r="A101" s="39"/>
      <c r="B101" s="40"/>
      <c r="C101" s="41"/>
      <c r="D101" s="218" t="s">
        <v>123</v>
      </c>
      <c r="E101" s="41"/>
      <c r="F101" s="219" t="s">
        <v>150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123</v>
      </c>
      <c r="AU101" s="18" t="s">
        <v>81</v>
      </c>
    </row>
    <row r="102" s="13" customFormat="1">
      <c r="A102" s="13"/>
      <c r="B102" s="225"/>
      <c r="C102" s="226"/>
      <c r="D102" s="223" t="s">
        <v>137</v>
      </c>
      <c r="E102" s="227" t="s">
        <v>19</v>
      </c>
      <c r="F102" s="228" t="s">
        <v>138</v>
      </c>
      <c r="G102" s="226"/>
      <c r="H102" s="229">
        <v>310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137</v>
      </c>
      <c r="AU102" s="235" t="s">
        <v>81</v>
      </c>
      <c r="AV102" s="13" t="s">
        <v>81</v>
      </c>
      <c r="AW102" s="13" t="s">
        <v>33</v>
      </c>
      <c r="AX102" s="13" t="s">
        <v>71</v>
      </c>
      <c r="AY102" s="235" t="s">
        <v>114</v>
      </c>
    </row>
    <row r="103" s="14" customFormat="1">
      <c r="A103" s="14"/>
      <c r="B103" s="236"/>
      <c r="C103" s="237"/>
      <c r="D103" s="223" t="s">
        <v>137</v>
      </c>
      <c r="E103" s="238" t="s">
        <v>19</v>
      </c>
      <c r="F103" s="239" t="s">
        <v>139</v>
      </c>
      <c r="G103" s="237"/>
      <c r="H103" s="240">
        <v>310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137</v>
      </c>
      <c r="AU103" s="246" t="s">
        <v>81</v>
      </c>
      <c r="AV103" s="14" t="s">
        <v>121</v>
      </c>
      <c r="AW103" s="14" t="s">
        <v>33</v>
      </c>
      <c r="AX103" s="14" t="s">
        <v>79</v>
      </c>
      <c r="AY103" s="246" t="s">
        <v>114</v>
      </c>
    </row>
    <row r="104" s="2" customFormat="1" ht="37.8" customHeight="1">
      <c r="A104" s="39"/>
      <c r="B104" s="40"/>
      <c r="C104" s="205" t="s">
        <v>151</v>
      </c>
      <c r="D104" s="205" t="s">
        <v>116</v>
      </c>
      <c r="E104" s="206" t="s">
        <v>152</v>
      </c>
      <c r="F104" s="207" t="s">
        <v>153</v>
      </c>
      <c r="G104" s="208" t="s">
        <v>132</v>
      </c>
      <c r="H104" s="209">
        <v>300</v>
      </c>
      <c r="I104" s="210"/>
      <c r="J104" s="211">
        <f>ROUND(I104*H104,2)</f>
        <v>0</v>
      </c>
      <c r="K104" s="207" t="s">
        <v>120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121</v>
      </c>
      <c r="AT104" s="216" t="s">
        <v>116</v>
      </c>
      <c r="AU104" s="216" t="s">
        <v>81</v>
      </c>
      <c r="AY104" s="18" t="s">
        <v>114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121</v>
      </c>
      <c r="BM104" s="216" t="s">
        <v>154</v>
      </c>
    </row>
    <row r="105" s="2" customFormat="1">
      <c r="A105" s="39"/>
      <c r="B105" s="40"/>
      <c r="C105" s="41"/>
      <c r="D105" s="218" t="s">
        <v>123</v>
      </c>
      <c r="E105" s="41"/>
      <c r="F105" s="219" t="s">
        <v>155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123</v>
      </c>
      <c r="AU105" s="18" t="s">
        <v>81</v>
      </c>
    </row>
    <row r="106" s="2" customFormat="1">
      <c r="A106" s="39"/>
      <c r="B106" s="40"/>
      <c r="C106" s="41"/>
      <c r="D106" s="223" t="s">
        <v>135</v>
      </c>
      <c r="E106" s="41"/>
      <c r="F106" s="224" t="s">
        <v>144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135</v>
      </c>
      <c r="AU106" s="18" t="s">
        <v>81</v>
      </c>
    </row>
    <row r="107" s="13" customFormat="1">
      <c r="A107" s="13"/>
      <c r="B107" s="225"/>
      <c r="C107" s="226"/>
      <c r="D107" s="223" t="s">
        <v>137</v>
      </c>
      <c r="E107" s="227" t="s">
        <v>19</v>
      </c>
      <c r="F107" s="228" t="s">
        <v>145</v>
      </c>
      <c r="G107" s="226"/>
      <c r="H107" s="229">
        <v>300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137</v>
      </c>
      <c r="AU107" s="235" t="s">
        <v>81</v>
      </c>
      <c r="AV107" s="13" t="s">
        <v>81</v>
      </c>
      <c r="AW107" s="13" t="s">
        <v>33</v>
      </c>
      <c r="AX107" s="13" t="s">
        <v>71</v>
      </c>
      <c r="AY107" s="235" t="s">
        <v>114</v>
      </c>
    </row>
    <row r="108" s="14" customFormat="1">
      <c r="A108" s="14"/>
      <c r="B108" s="236"/>
      <c r="C108" s="237"/>
      <c r="D108" s="223" t="s">
        <v>137</v>
      </c>
      <c r="E108" s="238" t="s">
        <v>19</v>
      </c>
      <c r="F108" s="239" t="s">
        <v>139</v>
      </c>
      <c r="G108" s="237"/>
      <c r="H108" s="240">
        <v>300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137</v>
      </c>
      <c r="AU108" s="246" t="s">
        <v>81</v>
      </c>
      <c r="AV108" s="14" t="s">
        <v>121</v>
      </c>
      <c r="AW108" s="14" t="s">
        <v>33</v>
      </c>
      <c r="AX108" s="14" t="s">
        <v>79</v>
      </c>
      <c r="AY108" s="246" t="s">
        <v>114</v>
      </c>
    </row>
    <row r="109" s="2" customFormat="1" ht="37.8" customHeight="1">
      <c r="A109" s="39"/>
      <c r="B109" s="40"/>
      <c r="C109" s="205" t="s">
        <v>156</v>
      </c>
      <c r="D109" s="205" t="s">
        <v>116</v>
      </c>
      <c r="E109" s="206" t="s">
        <v>157</v>
      </c>
      <c r="F109" s="207" t="s">
        <v>158</v>
      </c>
      <c r="G109" s="208" t="s">
        <v>119</v>
      </c>
      <c r="H109" s="209">
        <v>320</v>
      </c>
      <c r="I109" s="210"/>
      <c r="J109" s="211">
        <f>ROUND(I109*H109,2)</f>
        <v>0</v>
      </c>
      <c r="K109" s="207" t="s">
        <v>120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121</v>
      </c>
      <c r="AT109" s="216" t="s">
        <v>116</v>
      </c>
      <c r="AU109" s="216" t="s">
        <v>81</v>
      </c>
      <c r="AY109" s="18" t="s">
        <v>114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121</v>
      </c>
      <c r="BM109" s="216" t="s">
        <v>159</v>
      </c>
    </row>
    <row r="110" s="2" customFormat="1">
      <c r="A110" s="39"/>
      <c r="B110" s="40"/>
      <c r="C110" s="41"/>
      <c r="D110" s="218" t="s">
        <v>123</v>
      </c>
      <c r="E110" s="41"/>
      <c r="F110" s="219" t="s">
        <v>160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123</v>
      </c>
      <c r="AU110" s="18" t="s">
        <v>81</v>
      </c>
    </row>
    <row r="111" s="13" customFormat="1">
      <c r="A111" s="13"/>
      <c r="B111" s="225"/>
      <c r="C111" s="226"/>
      <c r="D111" s="223" t="s">
        <v>137</v>
      </c>
      <c r="E111" s="227" t="s">
        <v>19</v>
      </c>
      <c r="F111" s="228" t="s">
        <v>161</v>
      </c>
      <c r="G111" s="226"/>
      <c r="H111" s="229">
        <v>320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137</v>
      </c>
      <c r="AU111" s="235" t="s">
        <v>81</v>
      </c>
      <c r="AV111" s="13" t="s">
        <v>81</v>
      </c>
      <c r="AW111" s="13" t="s">
        <v>33</v>
      </c>
      <c r="AX111" s="13" t="s">
        <v>71</v>
      </c>
      <c r="AY111" s="235" t="s">
        <v>114</v>
      </c>
    </row>
    <row r="112" s="14" customFormat="1">
      <c r="A112" s="14"/>
      <c r="B112" s="236"/>
      <c r="C112" s="237"/>
      <c r="D112" s="223" t="s">
        <v>137</v>
      </c>
      <c r="E112" s="238" t="s">
        <v>19</v>
      </c>
      <c r="F112" s="239" t="s">
        <v>139</v>
      </c>
      <c r="G112" s="237"/>
      <c r="H112" s="240">
        <v>320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137</v>
      </c>
      <c r="AU112" s="246" t="s">
        <v>81</v>
      </c>
      <c r="AV112" s="14" t="s">
        <v>121</v>
      </c>
      <c r="AW112" s="14" t="s">
        <v>33</v>
      </c>
      <c r="AX112" s="14" t="s">
        <v>79</v>
      </c>
      <c r="AY112" s="246" t="s">
        <v>114</v>
      </c>
    </row>
    <row r="113" s="2" customFormat="1" ht="16.5" customHeight="1">
      <c r="A113" s="39"/>
      <c r="B113" s="40"/>
      <c r="C113" s="247" t="s">
        <v>162</v>
      </c>
      <c r="D113" s="247" t="s">
        <v>163</v>
      </c>
      <c r="E113" s="248" t="s">
        <v>164</v>
      </c>
      <c r="F113" s="249" t="s">
        <v>165</v>
      </c>
      <c r="G113" s="250" t="s">
        <v>166</v>
      </c>
      <c r="H113" s="251">
        <v>6.4000000000000004</v>
      </c>
      <c r="I113" s="252"/>
      <c r="J113" s="253">
        <f>ROUND(I113*H113,2)</f>
        <v>0</v>
      </c>
      <c r="K113" s="249" t="s">
        <v>120</v>
      </c>
      <c r="L113" s="254"/>
      <c r="M113" s="255" t="s">
        <v>19</v>
      </c>
      <c r="N113" s="256" t="s">
        <v>42</v>
      </c>
      <c r="O113" s="85"/>
      <c r="P113" s="214">
        <f>O113*H113</f>
        <v>0</v>
      </c>
      <c r="Q113" s="214">
        <v>0.001</v>
      </c>
      <c r="R113" s="214">
        <f>Q113*H113</f>
        <v>0.0064000000000000003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162</v>
      </c>
      <c r="AT113" s="216" t="s">
        <v>163</v>
      </c>
      <c r="AU113" s="216" t="s">
        <v>81</v>
      </c>
      <c r="AY113" s="18" t="s">
        <v>114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121</v>
      </c>
      <c r="BM113" s="216" t="s">
        <v>167</v>
      </c>
    </row>
    <row r="114" s="13" customFormat="1">
      <c r="A114" s="13"/>
      <c r="B114" s="225"/>
      <c r="C114" s="226"/>
      <c r="D114" s="223" t="s">
        <v>137</v>
      </c>
      <c r="E114" s="226"/>
      <c r="F114" s="228" t="s">
        <v>168</v>
      </c>
      <c r="G114" s="226"/>
      <c r="H114" s="229">
        <v>6.4000000000000004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137</v>
      </c>
      <c r="AU114" s="235" t="s">
        <v>81</v>
      </c>
      <c r="AV114" s="13" t="s">
        <v>81</v>
      </c>
      <c r="AW114" s="13" t="s">
        <v>4</v>
      </c>
      <c r="AX114" s="13" t="s">
        <v>79</v>
      </c>
      <c r="AY114" s="235" t="s">
        <v>114</v>
      </c>
    </row>
    <row r="115" s="12" customFormat="1" ht="22.8" customHeight="1">
      <c r="A115" s="12"/>
      <c r="B115" s="189"/>
      <c r="C115" s="190"/>
      <c r="D115" s="191" t="s">
        <v>70</v>
      </c>
      <c r="E115" s="203" t="s">
        <v>169</v>
      </c>
      <c r="F115" s="203" t="s">
        <v>170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SUM(P116:P119)</f>
        <v>0</v>
      </c>
      <c r="Q115" s="197"/>
      <c r="R115" s="198">
        <f>SUM(R116:R119)</f>
        <v>0</v>
      </c>
      <c r="S115" s="197"/>
      <c r="T115" s="199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79</v>
      </c>
      <c r="AT115" s="201" t="s">
        <v>70</v>
      </c>
      <c r="AU115" s="201" t="s">
        <v>79</v>
      </c>
      <c r="AY115" s="200" t="s">
        <v>114</v>
      </c>
      <c r="BK115" s="202">
        <f>SUM(BK116:BK119)</f>
        <v>0</v>
      </c>
    </row>
    <row r="116" s="2" customFormat="1" ht="44.25" customHeight="1">
      <c r="A116" s="39"/>
      <c r="B116" s="40"/>
      <c r="C116" s="205" t="s">
        <v>171</v>
      </c>
      <c r="D116" s="205" t="s">
        <v>116</v>
      </c>
      <c r="E116" s="206" t="s">
        <v>172</v>
      </c>
      <c r="F116" s="207" t="s">
        <v>173</v>
      </c>
      <c r="G116" s="208" t="s">
        <v>174</v>
      </c>
      <c r="H116" s="209">
        <v>527</v>
      </c>
      <c r="I116" s="210"/>
      <c r="J116" s="211">
        <f>ROUND(I116*H116,2)</f>
        <v>0</v>
      </c>
      <c r="K116" s="207" t="s">
        <v>120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121</v>
      </c>
      <c r="AT116" s="216" t="s">
        <v>116</v>
      </c>
      <c r="AU116" s="216" t="s">
        <v>81</v>
      </c>
      <c r="AY116" s="18" t="s">
        <v>114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121</v>
      </c>
      <c r="BM116" s="216" t="s">
        <v>175</v>
      </c>
    </row>
    <row r="117" s="2" customFormat="1">
      <c r="A117" s="39"/>
      <c r="B117" s="40"/>
      <c r="C117" s="41"/>
      <c r="D117" s="218" t="s">
        <v>123</v>
      </c>
      <c r="E117" s="41"/>
      <c r="F117" s="219" t="s">
        <v>176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123</v>
      </c>
      <c r="AU117" s="18" t="s">
        <v>81</v>
      </c>
    </row>
    <row r="118" s="13" customFormat="1">
      <c r="A118" s="13"/>
      <c r="B118" s="225"/>
      <c r="C118" s="226"/>
      <c r="D118" s="223" t="s">
        <v>137</v>
      </c>
      <c r="E118" s="227" t="s">
        <v>19</v>
      </c>
      <c r="F118" s="228" t="s">
        <v>177</v>
      </c>
      <c r="G118" s="226"/>
      <c r="H118" s="229">
        <v>527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137</v>
      </c>
      <c r="AU118" s="235" t="s">
        <v>81</v>
      </c>
      <c r="AV118" s="13" t="s">
        <v>81</v>
      </c>
      <c r="AW118" s="13" t="s">
        <v>33</v>
      </c>
      <c r="AX118" s="13" t="s">
        <v>71</v>
      </c>
      <c r="AY118" s="235" t="s">
        <v>114</v>
      </c>
    </row>
    <row r="119" s="14" customFormat="1">
      <c r="A119" s="14"/>
      <c r="B119" s="236"/>
      <c r="C119" s="237"/>
      <c r="D119" s="223" t="s">
        <v>137</v>
      </c>
      <c r="E119" s="238" t="s">
        <v>19</v>
      </c>
      <c r="F119" s="239" t="s">
        <v>139</v>
      </c>
      <c r="G119" s="237"/>
      <c r="H119" s="240">
        <v>527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137</v>
      </c>
      <c r="AU119" s="246" t="s">
        <v>81</v>
      </c>
      <c r="AV119" s="14" t="s">
        <v>121</v>
      </c>
      <c r="AW119" s="14" t="s">
        <v>33</v>
      </c>
      <c r="AX119" s="14" t="s">
        <v>79</v>
      </c>
      <c r="AY119" s="246" t="s">
        <v>114</v>
      </c>
    </row>
    <row r="120" s="12" customFormat="1" ht="22.8" customHeight="1">
      <c r="A120" s="12"/>
      <c r="B120" s="189"/>
      <c r="C120" s="190"/>
      <c r="D120" s="191" t="s">
        <v>70</v>
      </c>
      <c r="E120" s="203" t="s">
        <v>178</v>
      </c>
      <c r="F120" s="203" t="s">
        <v>179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SUM(P121:P122)</f>
        <v>0</v>
      </c>
      <c r="Q120" s="197"/>
      <c r="R120" s="198">
        <f>SUM(R121:R122)</f>
        <v>0</v>
      </c>
      <c r="S120" s="197"/>
      <c r="T120" s="199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79</v>
      </c>
      <c r="AT120" s="201" t="s">
        <v>70</v>
      </c>
      <c r="AU120" s="201" t="s">
        <v>79</v>
      </c>
      <c r="AY120" s="200" t="s">
        <v>114</v>
      </c>
      <c r="BK120" s="202">
        <f>SUM(BK121:BK122)</f>
        <v>0</v>
      </c>
    </row>
    <row r="121" s="2" customFormat="1" ht="33" customHeight="1">
      <c r="A121" s="39"/>
      <c r="B121" s="40"/>
      <c r="C121" s="205" t="s">
        <v>180</v>
      </c>
      <c r="D121" s="205" t="s">
        <v>116</v>
      </c>
      <c r="E121" s="206" t="s">
        <v>181</v>
      </c>
      <c r="F121" s="207" t="s">
        <v>182</v>
      </c>
      <c r="G121" s="208" t="s">
        <v>174</v>
      </c>
      <c r="H121" s="209">
        <v>0.0060000000000000001</v>
      </c>
      <c r="I121" s="210"/>
      <c r="J121" s="211">
        <f>ROUND(I121*H121,2)</f>
        <v>0</v>
      </c>
      <c r="K121" s="207" t="s">
        <v>120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121</v>
      </c>
      <c r="AT121" s="216" t="s">
        <v>116</v>
      </c>
      <c r="AU121" s="216" t="s">
        <v>81</v>
      </c>
      <c r="AY121" s="18" t="s">
        <v>114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121</v>
      </c>
      <c r="BM121" s="216" t="s">
        <v>183</v>
      </c>
    </row>
    <row r="122" s="2" customFormat="1">
      <c r="A122" s="39"/>
      <c r="B122" s="40"/>
      <c r="C122" s="41"/>
      <c r="D122" s="218" t="s">
        <v>123</v>
      </c>
      <c r="E122" s="41"/>
      <c r="F122" s="219" t="s">
        <v>184</v>
      </c>
      <c r="G122" s="41"/>
      <c r="H122" s="41"/>
      <c r="I122" s="220"/>
      <c r="J122" s="41"/>
      <c r="K122" s="41"/>
      <c r="L122" s="45"/>
      <c r="M122" s="257"/>
      <c r="N122" s="258"/>
      <c r="O122" s="259"/>
      <c r="P122" s="259"/>
      <c r="Q122" s="259"/>
      <c r="R122" s="259"/>
      <c r="S122" s="259"/>
      <c r="T122" s="260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123</v>
      </c>
      <c r="AU122" s="18" t="s">
        <v>81</v>
      </c>
    </row>
    <row r="123" s="2" customFormat="1" ht="6.96" customHeight="1">
      <c r="A123" s="39"/>
      <c r="B123" s="60"/>
      <c r="C123" s="61"/>
      <c r="D123" s="61"/>
      <c r="E123" s="61"/>
      <c r="F123" s="61"/>
      <c r="G123" s="61"/>
      <c r="H123" s="61"/>
      <c r="I123" s="61"/>
      <c r="J123" s="61"/>
      <c r="K123" s="61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gG9gyrN7wtq42sNmOYX6qITQxfNQoGr6zCwnekvLjBTP6KshEgfwNrCPjqJgVSCusxfIC49eupcxxOzKsSwmig==" hashValue="qSlkCWVNvWUMuizHiK47UOFe8svLEMaGAldm5nP/37a4+Bd2PgQzUqiu1JDMxJ6I9gfWxPq/7m1GwqMeGehpGA==" algorithmName="SHA-512" password="CC35"/>
  <autoFilter ref="C82:K12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1/111251102"/>
    <hyperlink ref="F89" r:id="rId2" display="https://podminky.urs.cz/item/CS_URS_2024_01/112155315"/>
    <hyperlink ref="F91" r:id="rId3" display="https://podminky.urs.cz/item/CS_URS_2024_01/124153101"/>
    <hyperlink ref="F96" r:id="rId4" display="https://podminky.urs.cz/item/CS_URS_2024_01/162751117"/>
    <hyperlink ref="F101" r:id="rId5" display="https://podminky.urs.cz/item/CS_URS_2024_01/167151111"/>
    <hyperlink ref="F105" r:id="rId6" display="https://podminky.urs.cz/item/CS_URS_2024_01/171251201"/>
    <hyperlink ref="F110" r:id="rId7" display="https://podminky.urs.cz/item/CS_URS_2024_01/181411122"/>
    <hyperlink ref="F117" r:id="rId8" display="https://podminky.urs.cz/item/CS_URS_2024_01/997013873"/>
    <hyperlink ref="F122" r:id="rId9" display="https://podminky.urs.cz/item/CS_URS_2024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Burkvízský potok- Linhartovy, km 0,000- 0,280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185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13. 11. 2023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ROUND((SUM(BE86:BE219)),  2)</f>
        <v>0</v>
      </c>
      <c r="G33" s="39"/>
      <c r="H33" s="39"/>
      <c r="I33" s="149">
        <v>0.20999999999999999</v>
      </c>
      <c r="J33" s="148">
        <f>ROUND(((SUM(BE86:BE219))*I33),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ROUND((SUM(BF86:BF219)),  2)</f>
        <v>0</v>
      </c>
      <c r="G34" s="39"/>
      <c r="H34" s="39"/>
      <c r="I34" s="149">
        <v>0.12</v>
      </c>
      <c r="J34" s="148">
        <f>ROUND(((SUM(BF86:BF219))*I34),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ROUND((SUM(BG86:BG219)),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ROUND((SUM(BH86:BH219)),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ROUND((SUM(BI86:BI219)),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Burkvízský potok- Linhartovy, km 0,000- 0,280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02 - Oprava kamenného stupně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Linhartovy</v>
      </c>
      <c r="G52" s="41"/>
      <c r="H52" s="41"/>
      <c r="I52" s="33" t="s">
        <v>23</v>
      </c>
      <c r="J52" s="73" t="str">
        <f>IF(J12="","",J12)</f>
        <v>13. 11. 2023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Odry, státní podnik</v>
      </c>
      <c r="G54" s="41"/>
      <c r="H54" s="41"/>
      <c r="I54" s="33" t="s">
        <v>31</v>
      </c>
      <c r="J54" s="37" t="str">
        <f>E21</f>
        <v>Ing. Aneta Samková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Aneta Samková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96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186</v>
      </c>
      <c r="E62" s="175"/>
      <c r="F62" s="175"/>
      <c r="G62" s="175"/>
      <c r="H62" s="175"/>
      <c r="I62" s="175"/>
      <c r="J62" s="176">
        <f>J156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187</v>
      </c>
      <c r="E63" s="175"/>
      <c r="F63" s="175"/>
      <c r="G63" s="175"/>
      <c r="H63" s="175"/>
      <c r="I63" s="175"/>
      <c r="J63" s="176">
        <f>J176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188</v>
      </c>
      <c r="E64" s="175"/>
      <c r="F64" s="175"/>
      <c r="G64" s="175"/>
      <c r="H64" s="175"/>
      <c r="I64" s="175"/>
      <c r="J64" s="176">
        <f>J194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97</v>
      </c>
      <c r="E65" s="175"/>
      <c r="F65" s="175"/>
      <c r="G65" s="175"/>
      <c r="H65" s="175"/>
      <c r="I65" s="175"/>
      <c r="J65" s="176">
        <f>J204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98</v>
      </c>
      <c r="E66" s="175"/>
      <c r="F66" s="175"/>
      <c r="G66" s="175"/>
      <c r="H66" s="175"/>
      <c r="I66" s="175"/>
      <c r="J66" s="176">
        <f>J217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99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Burkvízský potok- Linhartovy, km 0,000- 0,280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89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02 - Oprava kamenného stupně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 xml:space="preserve"> Linhartovy</v>
      </c>
      <c r="G80" s="41"/>
      <c r="H80" s="41"/>
      <c r="I80" s="33" t="s">
        <v>23</v>
      </c>
      <c r="J80" s="73" t="str">
        <f>IF(J12="","",J12)</f>
        <v>13. 11. 2023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Povodí Odry, státní podnik</v>
      </c>
      <c r="G82" s="41"/>
      <c r="H82" s="41"/>
      <c r="I82" s="33" t="s">
        <v>31</v>
      </c>
      <c r="J82" s="37" t="str">
        <f>E21</f>
        <v>Ing. Aneta Samková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Ing. Aneta Samková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100</v>
      </c>
      <c r="D85" s="181" t="s">
        <v>56</v>
      </c>
      <c r="E85" s="181" t="s">
        <v>52</v>
      </c>
      <c r="F85" s="181" t="s">
        <v>53</v>
      </c>
      <c r="G85" s="181" t="s">
        <v>101</v>
      </c>
      <c r="H85" s="181" t="s">
        <v>102</v>
      </c>
      <c r="I85" s="181" t="s">
        <v>103</v>
      </c>
      <c r="J85" s="181" t="s">
        <v>93</v>
      </c>
      <c r="K85" s="182" t="s">
        <v>104</v>
      </c>
      <c r="L85" s="183"/>
      <c r="M85" s="93" t="s">
        <v>19</v>
      </c>
      <c r="N85" s="94" t="s">
        <v>41</v>
      </c>
      <c r="O85" s="94" t="s">
        <v>105</v>
      </c>
      <c r="P85" s="94" t="s">
        <v>106</v>
      </c>
      <c r="Q85" s="94" t="s">
        <v>107</v>
      </c>
      <c r="R85" s="94" t="s">
        <v>108</v>
      </c>
      <c r="S85" s="94" t="s">
        <v>109</v>
      </c>
      <c r="T85" s="95" t="s">
        <v>110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111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</f>
        <v>0</v>
      </c>
      <c r="Q86" s="97"/>
      <c r="R86" s="186">
        <f>R87</f>
        <v>201.71166349999999</v>
      </c>
      <c r="S86" s="97"/>
      <c r="T86" s="187">
        <f>T87</f>
        <v>153.59229999999999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94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70</v>
      </c>
      <c r="E87" s="192" t="s">
        <v>112</v>
      </c>
      <c r="F87" s="192" t="s">
        <v>113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P88+P156+P176+P194+P204+P217</f>
        <v>0</v>
      </c>
      <c r="Q87" s="197"/>
      <c r="R87" s="198">
        <f>R88+R156+R176+R194+R204+R217</f>
        <v>201.71166349999999</v>
      </c>
      <c r="S87" s="197"/>
      <c r="T87" s="199">
        <f>T88+T156+T176+T194+T204+T217</f>
        <v>153.59229999999999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70</v>
      </c>
      <c r="AU87" s="201" t="s">
        <v>71</v>
      </c>
      <c r="AY87" s="200" t="s">
        <v>114</v>
      </c>
      <c r="BK87" s="202">
        <f>BK88+BK156+BK176+BK194+BK204+BK217</f>
        <v>0</v>
      </c>
    </row>
    <row r="88" s="12" customFormat="1" ht="22.8" customHeight="1">
      <c r="A88" s="12"/>
      <c r="B88" s="189"/>
      <c r="C88" s="190"/>
      <c r="D88" s="191" t="s">
        <v>70</v>
      </c>
      <c r="E88" s="203" t="s">
        <v>79</v>
      </c>
      <c r="F88" s="203" t="s">
        <v>115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SUM(P89:P155)</f>
        <v>0</v>
      </c>
      <c r="Q88" s="197"/>
      <c r="R88" s="198">
        <f>SUM(R89:R155)</f>
        <v>0.53042</v>
      </c>
      <c r="S88" s="197"/>
      <c r="T88" s="199">
        <f>SUM(T89:T155)</f>
        <v>92.7303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79</v>
      </c>
      <c r="AY88" s="200" t="s">
        <v>114</v>
      </c>
      <c r="BK88" s="202">
        <f>SUM(BK89:BK155)</f>
        <v>0</v>
      </c>
    </row>
    <row r="89" s="2" customFormat="1" ht="62.7" customHeight="1">
      <c r="A89" s="39"/>
      <c r="B89" s="40"/>
      <c r="C89" s="205" t="s">
        <v>79</v>
      </c>
      <c r="D89" s="205" t="s">
        <v>116</v>
      </c>
      <c r="E89" s="206" t="s">
        <v>189</v>
      </c>
      <c r="F89" s="207" t="s">
        <v>190</v>
      </c>
      <c r="G89" s="208" t="s">
        <v>119</v>
      </c>
      <c r="H89" s="209">
        <v>104.78</v>
      </c>
      <c r="I89" s="210"/>
      <c r="J89" s="211">
        <f>ROUND(I89*H89,2)</f>
        <v>0</v>
      </c>
      <c r="K89" s="207" t="s">
        <v>120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0.17000000000000001</v>
      </c>
      <c r="T89" s="215">
        <f>S89*H89</f>
        <v>17.8126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121</v>
      </c>
      <c r="AT89" s="216" t="s">
        <v>116</v>
      </c>
      <c r="AU89" s="216" t="s">
        <v>81</v>
      </c>
      <c r="AY89" s="18" t="s">
        <v>114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121</v>
      </c>
      <c r="BM89" s="216" t="s">
        <v>191</v>
      </c>
    </row>
    <row r="90" s="2" customFormat="1">
      <c r="A90" s="39"/>
      <c r="B90" s="40"/>
      <c r="C90" s="41"/>
      <c r="D90" s="218" t="s">
        <v>123</v>
      </c>
      <c r="E90" s="41"/>
      <c r="F90" s="219" t="s">
        <v>192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123</v>
      </c>
      <c r="AU90" s="18" t="s">
        <v>81</v>
      </c>
    </row>
    <row r="91" s="13" customFormat="1">
      <c r="A91" s="13"/>
      <c r="B91" s="225"/>
      <c r="C91" s="226"/>
      <c r="D91" s="223" t="s">
        <v>137</v>
      </c>
      <c r="E91" s="227" t="s">
        <v>19</v>
      </c>
      <c r="F91" s="228" t="s">
        <v>193</v>
      </c>
      <c r="G91" s="226"/>
      <c r="H91" s="229">
        <v>20.960000000000001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137</v>
      </c>
      <c r="AU91" s="235" t="s">
        <v>81</v>
      </c>
      <c r="AV91" s="13" t="s">
        <v>81</v>
      </c>
      <c r="AW91" s="13" t="s">
        <v>33</v>
      </c>
      <c r="AX91" s="13" t="s">
        <v>71</v>
      </c>
      <c r="AY91" s="235" t="s">
        <v>114</v>
      </c>
    </row>
    <row r="92" s="13" customFormat="1">
      <c r="A92" s="13"/>
      <c r="B92" s="225"/>
      <c r="C92" s="226"/>
      <c r="D92" s="223" t="s">
        <v>137</v>
      </c>
      <c r="E92" s="227" t="s">
        <v>19</v>
      </c>
      <c r="F92" s="228" t="s">
        <v>194</v>
      </c>
      <c r="G92" s="226"/>
      <c r="H92" s="229">
        <v>83.819999999999993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137</v>
      </c>
      <c r="AU92" s="235" t="s">
        <v>81</v>
      </c>
      <c r="AV92" s="13" t="s">
        <v>81</v>
      </c>
      <c r="AW92" s="13" t="s">
        <v>33</v>
      </c>
      <c r="AX92" s="13" t="s">
        <v>71</v>
      </c>
      <c r="AY92" s="235" t="s">
        <v>114</v>
      </c>
    </row>
    <row r="93" s="14" customFormat="1">
      <c r="A93" s="14"/>
      <c r="B93" s="236"/>
      <c r="C93" s="237"/>
      <c r="D93" s="223" t="s">
        <v>137</v>
      </c>
      <c r="E93" s="238" t="s">
        <v>19</v>
      </c>
      <c r="F93" s="239" t="s">
        <v>139</v>
      </c>
      <c r="G93" s="237"/>
      <c r="H93" s="240">
        <v>104.78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137</v>
      </c>
      <c r="AU93" s="246" t="s">
        <v>81</v>
      </c>
      <c r="AV93" s="14" t="s">
        <v>121</v>
      </c>
      <c r="AW93" s="14" t="s">
        <v>33</v>
      </c>
      <c r="AX93" s="14" t="s">
        <v>79</v>
      </c>
      <c r="AY93" s="246" t="s">
        <v>114</v>
      </c>
    </row>
    <row r="94" s="2" customFormat="1" ht="55.5" customHeight="1">
      <c r="A94" s="39"/>
      <c r="B94" s="40"/>
      <c r="C94" s="205" t="s">
        <v>81</v>
      </c>
      <c r="D94" s="205" t="s">
        <v>116</v>
      </c>
      <c r="E94" s="206" t="s">
        <v>195</v>
      </c>
      <c r="F94" s="207" t="s">
        <v>196</v>
      </c>
      <c r="G94" s="208" t="s">
        <v>119</v>
      </c>
      <c r="H94" s="209">
        <v>104.78</v>
      </c>
      <c r="I94" s="210"/>
      <c r="J94" s="211">
        <f>ROUND(I94*H94,2)</f>
        <v>0</v>
      </c>
      <c r="K94" s="207" t="s">
        <v>120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0.23999999999999999</v>
      </c>
      <c r="T94" s="215">
        <f>S94*H94</f>
        <v>25.147199999999998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121</v>
      </c>
      <c r="AT94" s="216" t="s">
        <v>116</v>
      </c>
      <c r="AU94" s="216" t="s">
        <v>81</v>
      </c>
      <c r="AY94" s="18" t="s">
        <v>114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121</v>
      </c>
      <c r="BM94" s="216" t="s">
        <v>197</v>
      </c>
    </row>
    <row r="95" s="2" customFormat="1">
      <c r="A95" s="39"/>
      <c r="B95" s="40"/>
      <c r="C95" s="41"/>
      <c r="D95" s="218" t="s">
        <v>123</v>
      </c>
      <c r="E95" s="41"/>
      <c r="F95" s="219" t="s">
        <v>198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123</v>
      </c>
      <c r="AU95" s="18" t="s">
        <v>81</v>
      </c>
    </row>
    <row r="96" s="13" customFormat="1">
      <c r="A96" s="13"/>
      <c r="B96" s="225"/>
      <c r="C96" s="226"/>
      <c r="D96" s="223" t="s">
        <v>137</v>
      </c>
      <c r="E96" s="227" t="s">
        <v>19</v>
      </c>
      <c r="F96" s="228" t="s">
        <v>193</v>
      </c>
      <c r="G96" s="226"/>
      <c r="H96" s="229">
        <v>20.960000000000001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137</v>
      </c>
      <c r="AU96" s="235" t="s">
        <v>81</v>
      </c>
      <c r="AV96" s="13" t="s">
        <v>81</v>
      </c>
      <c r="AW96" s="13" t="s">
        <v>33</v>
      </c>
      <c r="AX96" s="13" t="s">
        <v>71</v>
      </c>
      <c r="AY96" s="235" t="s">
        <v>114</v>
      </c>
    </row>
    <row r="97" s="13" customFormat="1">
      <c r="A97" s="13"/>
      <c r="B97" s="225"/>
      <c r="C97" s="226"/>
      <c r="D97" s="223" t="s">
        <v>137</v>
      </c>
      <c r="E97" s="227" t="s">
        <v>19</v>
      </c>
      <c r="F97" s="228" t="s">
        <v>194</v>
      </c>
      <c r="G97" s="226"/>
      <c r="H97" s="229">
        <v>83.819999999999993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137</v>
      </c>
      <c r="AU97" s="235" t="s">
        <v>81</v>
      </c>
      <c r="AV97" s="13" t="s">
        <v>81</v>
      </c>
      <c r="AW97" s="13" t="s">
        <v>33</v>
      </c>
      <c r="AX97" s="13" t="s">
        <v>71</v>
      </c>
      <c r="AY97" s="235" t="s">
        <v>114</v>
      </c>
    </row>
    <row r="98" s="14" customFormat="1">
      <c r="A98" s="14"/>
      <c r="B98" s="236"/>
      <c r="C98" s="237"/>
      <c r="D98" s="223" t="s">
        <v>137</v>
      </c>
      <c r="E98" s="238" t="s">
        <v>19</v>
      </c>
      <c r="F98" s="239" t="s">
        <v>139</v>
      </c>
      <c r="G98" s="237"/>
      <c r="H98" s="240">
        <v>104.78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137</v>
      </c>
      <c r="AU98" s="246" t="s">
        <v>81</v>
      </c>
      <c r="AV98" s="14" t="s">
        <v>121</v>
      </c>
      <c r="AW98" s="14" t="s">
        <v>33</v>
      </c>
      <c r="AX98" s="14" t="s">
        <v>79</v>
      </c>
      <c r="AY98" s="246" t="s">
        <v>114</v>
      </c>
    </row>
    <row r="99" s="2" customFormat="1" ht="49.05" customHeight="1">
      <c r="A99" s="39"/>
      <c r="B99" s="40"/>
      <c r="C99" s="205" t="s">
        <v>129</v>
      </c>
      <c r="D99" s="205" t="s">
        <v>116</v>
      </c>
      <c r="E99" s="206" t="s">
        <v>199</v>
      </c>
      <c r="F99" s="207" t="s">
        <v>200</v>
      </c>
      <c r="G99" s="208" t="s">
        <v>132</v>
      </c>
      <c r="H99" s="209">
        <v>26.195</v>
      </c>
      <c r="I99" s="210"/>
      <c r="J99" s="211">
        <f>ROUND(I99*H99,2)</f>
        <v>0</v>
      </c>
      <c r="K99" s="207" t="s">
        <v>120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1.8999999999999999</v>
      </c>
      <c r="T99" s="215">
        <f>S99*H99</f>
        <v>49.770499999999998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121</v>
      </c>
      <c r="AT99" s="216" t="s">
        <v>116</v>
      </c>
      <c r="AU99" s="216" t="s">
        <v>81</v>
      </c>
      <c r="AY99" s="18" t="s">
        <v>114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121</v>
      </c>
      <c r="BM99" s="216" t="s">
        <v>201</v>
      </c>
    </row>
    <row r="100" s="2" customFormat="1">
      <c r="A100" s="39"/>
      <c r="B100" s="40"/>
      <c r="C100" s="41"/>
      <c r="D100" s="218" t="s">
        <v>123</v>
      </c>
      <c r="E100" s="41"/>
      <c r="F100" s="219" t="s">
        <v>202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123</v>
      </c>
      <c r="AU100" s="18" t="s">
        <v>81</v>
      </c>
    </row>
    <row r="101" s="13" customFormat="1">
      <c r="A101" s="13"/>
      <c r="B101" s="225"/>
      <c r="C101" s="226"/>
      <c r="D101" s="223" t="s">
        <v>137</v>
      </c>
      <c r="E101" s="227" t="s">
        <v>19</v>
      </c>
      <c r="F101" s="228" t="s">
        <v>203</v>
      </c>
      <c r="G101" s="226"/>
      <c r="H101" s="229">
        <v>5.2400000000000002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137</v>
      </c>
      <c r="AU101" s="235" t="s">
        <v>81</v>
      </c>
      <c r="AV101" s="13" t="s">
        <v>81</v>
      </c>
      <c r="AW101" s="13" t="s">
        <v>33</v>
      </c>
      <c r="AX101" s="13" t="s">
        <v>71</v>
      </c>
      <c r="AY101" s="235" t="s">
        <v>114</v>
      </c>
    </row>
    <row r="102" s="13" customFormat="1">
      <c r="A102" s="13"/>
      <c r="B102" s="225"/>
      <c r="C102" s="226"/>
      <c r="D102" s="223" t="s">
        <v>137</v>
      </c>
      <c r="E102" s="227" t="s">
        <v>19</v>
      </c>
      <c r="F102" s="228" t="s">
        <v>204</v>
      </c>
      <c r="G102" s="226"/>
      <c r="H102" s="229">
        <v>20.954999999999998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137</v>
      </c>
      <c r="AU102" s="235" t="s">
        <v>81</v>
      </c>
      <c r="AV102" s="13" t="s">
        <v>81</v>
      </c>
      <c r="AW102" s="13" t="s">
        <v>33</v>
      </c>
      <c r="AX102" s="13" t="s">
        <v>71</v>
      </c>
      <c r="AY102" s="235" t="s">
        <v>114</v>
      </c>
    </row>
    <row r="103" s="14" customFormat="1">
      <c r="A103" s="14"/>
      <c r="B103" s="236"/>
      <c r="C103" s="237"/>
      <c r="D103" s="223" t="s">
        <v>137</v>
      </c>
      <c r="E103" s="238" t="s">
        <v>19</v>
      </c>
      <c r="F103" s="239" t="s">
        <v>139</v>
      </c>
      <c r="G103" s="237"/>
      <c r="H103" s="240">
        <v>26.195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137</v>
      </c>
      <c r="AU103" s="246" t="s">
        <v>81</v>
      </c>
      <c r="AV103" s="14" t="s">
        <v>121</v>
      </c>
      <c r="AW103" s="14" t="s">
        <v>33</v>
      </c>
      <c r="AX103" s="14" t="s">
        <v>79</v>
      </c>
      <c r="AY103" s="246" t="s">
        <v>114</v>
      </c>
    </row>
    <row r="104" s="2" customFormat="1" ht="21.75" customHeight="1">
      <c r="A104" s="39"/>
      <c r="B104" s="40"/>
      <c r="C104" s="205" t="s">
        <v>121</v>
      </c>
      <c r="D104" s="205" t="s">
        <v>116</v>
      </c>
      <c r="E104" s="206" t="s">
        <v>205</v>
      </c>
      <c r="F104" s="207" t="s">
        <v>206</v>
      </c>
      <c r="G104" s="208" t="s">
        <v>207</v>
      </c>
      <c r="H104" s="209">
        <v>24</v>
      </c>
      <c r="I104" s="210"/>
      <c r="J104" s="211">
        <f>ROUND(I104*H104,2)</f>
        <v>0</v>
      </c>
      <c r="K104" s="207" t="s">
        <v>120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0.021930000000000002</v>
      </c>
      <c r="R104" s="214">
        <f>Q104*H104</f>
        <v>0.52632000000000001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121</v>
      </c>
      <c r="AT104" s="216" t="s">
        <v>116</v>
      </c>
      <c r="AU104" s="216" t="s">
        <v>81</v>
      </c>
      <c r="AY104" s="18" t="s">
        <v>114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121</v>
      </c>
      <c r="BM104" s="216" t="s">
        <v>208</v>
      </c>
    </row>
    <row r="105" s="2" customFormat="1">
      <c r="A105" s="39"/>
      <c r="B105" s="40"/>
      <c r="C105" s="41"/>
      <c r="D105" s="218" t="s">
        <v>123</v>
      </c>
      <c r="E105" s="41"/>
      <c r="F105" s="219" t="s">
        <v>209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123</v>
      </c>
      <c r="AU105" s="18" t="s">
        <v>81</v>
      </c>
    </row>
    <row r="106" s="2" customFormat="1">
      <c r="A106" s="39"/>
      <c r="B106" s="40"/>
      <c r="C106" s="41"/>
      <c r="D106" s="223" t="s">
        <v>135</v>
      </c>
      <c r="E106" s="41"/>
      <c r="F106" s="224" t="s">
        <v>210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135</v>
      </c>
      <c r="AU106" s="18" t="s">
        <v>81</v>
      </c>
    </row>
    <row r="107" s="13" customFormat="1">
      <c r="A107" s="13"/>
      <c r="B107" s="225"/>
      <c r="C107" s="226"/>
      <c r="D107" s="223" t="s">
        <v>137</v>
      </c>
      <c r="E107" s="227" t="s">
        <v>19</v>
      </c>
      <c r="F107" s="228" t="s">
        <v>211</v>
      </c>
      <c r="G107" s="226"/>
      <c r="H107" s="229">
        <v>24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137</v>
      </c>
      <c r="AU107" s="235" t="s">
        <v>81</v>
      </c>
      <c r="AV107" s="13" t="s">
        <v>81</v>
      </c>
      <c r="AW107" s="13" t="s">
        <v>33</v>
      </c>
      <c r="AX107" s="13" t="s">
        <v>71</v>
      </c>
      <c r="AY107" s="235" t="s">
        <v>114</v>
      </c>
    </row>
    <row r="108" s="14" customFormat="1">
      <c r="A108" s="14"/>
      <c r="B108" s="236"/>
      <c r="C108" s="237"/>
      <c r="D108" s="223" t="s">
        <v>137</v>
      </c>
      <c r="E108" s="238" t="s">
        <v>19</v>
      </c>
      <c r="F108" s="239" t="s">
        <v>139</v>
      </c>
      <c r="G108" s="237"/>
      <c r="H108" s="240">
        <v>24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137</v>
      </c>
      <c r="AU108" s="246" t="s">
        <v>81</v>
      </c>
      <c r="AV108" s="14" t="s">
        <v>121</v>
      </c>
      <c r="AW108" s="14" t="s">
        <v>33</v>
      </c>
      <c r="AX108" s="14" t="s">
        <v>79</v>
      </c>
      <c r="AY108" s="246" t="s">
        <v>114</v>
      </c>
    </row>
    <row r="109" s="2" customFormat="1" ht="24.15" customHeight="1">
      <c r="A109" s="39"/>
      <c r="B109" s="40"/>
      <c r="C109" s="205" t="s">
        <v>146</v>
      </c>
      <c r="D109" s="205" t="s">
        <v>116</v>
      </c>
      <c r="E109" s="206" t="s">
        <v>212</v>
      </c>
      <c r="F109" s="207" t="s">
        <v>213</v>
      </c>
      <c r="G109" s="208" t="s">
        <v>214</v>
      </c>
      <c r="H109" s="209">
        <v>100</v>
      </c>
      <c r="I109" s="210"/>
      <c r="J109" s="211">
        <f>ROUND(I109*H109,2)</f>
        <v>0</v>
      </c>
      <c r="K109" s="207" t="s">
        <v>120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3.0000000000000001E-05</v>
      </c>
      <c r="R109" s="214">
        <f>Q109*H109</f>
        <v>0.0030000000000000001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121</v>
      </c>
      <c r="AT109" s="216" t="s">
        <v>116</v>
      </c>
      <c r="AU109" s="216" t="s">
        <v>81</v>
      </c>
      <c r="AY109" s="18" t="s">
        <v>114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121</v>
      </c>
      <c r="BM109" s="216" t="s">
        <v>215</v>
      </c>
    </row>
    <row r="110" s="2" customFormat="1">
      <c r="A110" s="39"/>
      <c r="B110" s="40"/>
      <c r="C110" s="41"/>
      <c r="D110" s="218" t="s">
        <v>123</v>
      </c>
      <c r="E110" s="41"/>
      <c r="F110" s="219" t="s">
        <v>216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123</v>
      </c>
      <c r="AU110" s="18" t="s">
        <v>81</v>
      </c>
    </row>
    <row r="111" s="13" customFormat="1">
      <c r="A111" s="13"/>
      <c r="B111" s="225"/>
      <c r="C111" s="226"/>
      <c r="D111" s="223" t="s">
        <v>137</v>
      </c>
      <c r="E111" s="227" t="s">
        <v>19</v>
      </c>
      <c r="F111" s="228" t="s">
        <v>217</v>
      </c>
      <c r="G111" s="226"/>
      <c r="H111" s="229">
        <v>100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137</v>
      </c>
      <c r="AU111" s="235" t="s">
        <v>81</v>
      </c>
      <c r="AV111" s="13" t="s">
        <v>81</v>
      </c>
      <c r="AW111" s="13" t="s">
        <v>33</v>
      </c>
      <c r="AX111" s="13" t="s">
        <v>71</v>
      </c>
      <c r="AY111" s="235" t="s">
        <v>114</v>
      </c>
    </row>
    <row r="112" s="14" customFormat="1">
      <c r="A112" s="14"/>
      <c r="B112" s="236"/>
      <c r="C112" s="237"/>
      <c r="D112" s="223" t="s">
        <v>137</v>
      </c>
      <c r="E112" s="238" t="s">
        <v>19</v>
      </c>
      <c r="F112" s="239" t="s">
        <v>139</v>
      </c>
      <c r="G112" s="237"/>
      <c r="H112" s="240">
        <v>100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137</v>
      </c>
      <c r="AU112" s="246" t="s">
        <v>81</v>
      </c>
      <c r="AV112" s="14" t="s">
        <v>121</v>
      </c>
      <c r="AW112" s="14" t="s">
        <v>33</v>
      </c>
      <c r="AX112" s="14" t="s">
        <v>79</v>
      </c>
      <c r="AY112" s="246" t="s">
        <v>114</v>
      </c>
    </row>
    <row r="113" s="2" customFormat="1" ht="37.8" customHeight="1">
      <c r="A113" s="39"/>
      <c r="B113" s="40"/>
      <c r="C113" s="205" t="s">
        <v>151</v>
      </c>
      <c r="D113" s="205" t="s">
        <v>116</v>
      </c>
      <c r="E113" s="206" t="s">
        <v>218</v>
      </c>
      <c r="F113" s="207" t="s">
        <v>219</v>
      </c>
      <c r="G113" s="208" t="s">
        <v>220</v>
      </c>
      <c r="H113" s="209">
        <v>20</v>
      </c>
      <c r="I113" s="210"/>
      <c r="J113" s="211">
        <f>ROUND(I113*H113,2)</f>
        <v>0</v>
      </c>
      <c r="K113" s="207" t="s">
        <v>120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121</v>
      </c>
      <c r="AT113" s="216" t="s">
        <v>116</v>
      </c>
      <c r="AU113" s="216" t="s">
        <v>81</v>
      </c>
      <c r="AY113" s="18" t="s">
        <v>114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121</v>
      </c>
      <c r="BM113" s="216" t="s">
        <v>221</v>
      </c>
    </row>
    <row r="114" s="2" customFormat="1">
      <c r="A114" s="39"/>
      <c r="B114" s="40"/>
      <c r="C114" s="41"/>
      <c r="D114" s="218" t="s">
        <v>123</v>
      </c>
      <c r="E114" s="41"/>
      <c r="F114" s="219" t="s">
        <v>222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123</v>
      </c>
      <c r="AU114" s="18" t="s">
        <v>81</v>
      </c>
    </row>
    <row r="115" s="2" customFormat="1">
      <c r="A115" s="39"/>
      <c r="B115" s="40"/>
      <c r="C115" s="41"/>
      <c r="D115" s="223" t="s">
        <v>135</v>
      </c>
      <c r="E115" s="41"/>
      <c r="F115" s="224" t="s">
        <v>223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135</v>
      </c>
      <c r="AU115" s="18" t="s">
        <v>81</v>
      </c>
    </row>
    <row r="116" s="13" customFormat="1">
      <c r="A116" s="13"/>
      <c r="B116" s="225"/>
      <c r="C116" s="226"/>
      <c r="D116" s="223" t="s">
        <v>137</v>
      </c>
      <c r="E116" s="227" t="s">
        <v>19</v>
      </c>
      <c r="F116" s="228" t="s">
        <v>224</v>
      </c>
      <c r="G116" s="226"/>
      <c r="H116" s="229">
        <v>20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137</v>
      </c>
      <c r="AU116" s="235" t="s">
        <v>81</v>
      </c>
      <c r="AV116" s="13" t="s">
        <v>81</v>
      </c>
      <c r="AW116" s="13" t="s">
        <v>33</v>
      </c>
      <c r="AX116" s="13" t="s">
        <v>71</v>
      </c>
      <c r="AY116" s="235" t="s">
        <v>114</v>
      </c>
    </row>
    <row r="117" s="14" customFormat="1">
      <c r="A117" s="14"/>
      <c r="B117" s="236"/>
      <c r="C117" s="237"/>
      <c r="D117" s="223" t="s">
        <v>137</v>
      </c>
      <c r="E117" s="238" t="s">
        <v>19</v>
      </c>
      <c r="F117" s="239" t="s">
        <v>139</v>
      </c>
      <c r="G117" s="237"/>
      <c r="H117" s="240">
        <v>20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137</v>
      </c>
      <c r="AU117" s="246" t="s">
        <v>81</v>
      </c>
      <c r="AV117" s="14" t="s">
        <v>121</v>
      </c>
      <c r="AW117" s="14" t="s">
        <v>33</v>
      </c>
      <c r="AX117" s="14" t="s">
        <v>79</v>
      </c>
      <c r="AY117" s="246" t="s">
        <v>114</v>
      </c>
    </row>
    <row r="118" s="2" customFormat="1" ht="24.15" customHeight="1">
      <c r="A118" s="39"/>
      <c r="B118" s="40"/>
      <c r="C118" s="205" t="s">
        <v>156</v>
      </c>
      <c r="D118" s="205" t="s">
        <v>116</v>
      </c>
      <c r="E118" s="206" t="s">
        <v>225</v>
      </c>
      <c r="F118" s="207" t="s">
        <v>226</v>
      </c>
      <c r="G118" s="208" t="s">
        <v>132</v>
      </c>
      <c r="H118" s="209">
        <v>56</v>
      </c>
      <c r="I118" s="210"/>
      <c r="J118" s="211">
        <f>ROUND(I118*H118,2)</f>
        <v>0</v>
      </c>
      <c r="K118" s="207" t="s">
        <v>120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121</v>
      </c>
      <c r="AT118" s="216" t="s">
        <v>116</v>
      </c>
      <c r="AU118" s="216" t="s">
        <v>81</v>
      </c>
      <c r="AY118" s="18" t="s">
        <v>114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121</v>
      </c>
      <c r="BM118" s="216" t="s">
        <v>227</v>
      </c>
    </row>
    <row r="119" s="2" customFormat="1">
      <c r="A119" s="39"/>
      <c r="B119" s="40"/>
      <c r="C119" s="41"/>
      <c r="D119" s="218" t="s">
        <v>123</v>
      </c>
      <c r="E119" s="41"/>
      <c r="F119" s="219" t="s">
        <v>228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123</v>
      </c>
      <c r="AU119" s="18" t="s">
        <v>81</v>
      </c>
    </row>
    <row r="120" s="13" customFormat="1">
      <c r="A120" s="13"/>
      <c r="B120" s="225"/>
      <c r="C120" s="226"/>
      <c r="D120" s="223" t="s">
        <v>137</v>
      </c>
      <c r="E120" s="227" t="s">
        <v>19</v>
      </c>
      <c r="F120" s="228" t="s">
        <v>229</v>
      </c>
      <c r="G120" s="226"/>
      <c r="H120" s="229">
        <v>30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137</v>
      </c>
      <c r="AU120" s="235" t="s">
        <v>81</v>
      </c>
      <c r="AV120" s="13" t="s">
        <v>81</v>
      </c>
      <c r="AW120" s="13" t="s">
        <v>33</v>
      </c>
      <c r="AX120" s="13" t="s">
        <v>71</v>
      </c>
      <c r="AY120" s="235" t="s">
        <v>114</v>
      </c>
    </row>
    <row r="121" s="13" customFormat="1">
      <c r="A121" s="13"/>
      <c r="B121" s="225"/>
      <c r="C121" s="226"/>
      <c r="D121" s="223" t="s">
        <v>137</v>
      </c>
      <c r="E121" s="227" t="s">
        <v>19</v>
      </c>
      <c r="F121" s="228" t="s">
        <v>230</v>
      </c>
      <c r="G121" s="226"/>
      <c r="H121" s="229">
        <v>26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137</v>
      </c>
      <c r="AU121" s="235" t="s">
        <v>81</v>
      </c>
      <c r="AV121" s="13" t="s">
        <v>81</v>
      </c>
      <c r="AW121" s="13" t="s">
        <v>33</v>
      </c>
      <c r="AX121" s="13" t="s">
        <v>71</v>
      </c>
      <c r="AY121" s="235" t="s">
        <v>114</v>
      </c>
    </row>
    <row r="122" s="14" customFormat="1">
      <c r="A122" s="14"/>
      <c r="B122" s="236"/>
      <c r="C122" s="237"/>
      <c r="D122" s="223" t="s">
        <v>137</v>
      </c>
      <c r="E122" s="238" t="s">
        <v>19</v>
      </c>
      <c r="F122" s="239" t="s">
        <v>139</v>
      </c>
      <c r="G122" s="237"/>
      <c r="H122" s="240">
        <v>56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137</v>
      </c>
      <c r="AU122" s="246" t="s">
        <v>81</v>
      </c>
      <c r="AV122" s="14" t="s">
        <v>121</v>
      </c>
      <c r="AW122" s="14" t="s">
        <v>33</v>
      </c>
      <c r="AX122" s="14" t="s">
        <v>79</v>
      </c>
      <c r="AY122" s="246" t="s">
        <v>114</v>
      </c>
    </row>
    <row r="123" s="2" customFormat="1" ht="62.7" customHeight="1">
      <c r="A123" s="39"/>
      <c r="B123" s="40"/>
      <c r="C123" s="205" t="s">
        <v>162</v>
      </c>
      <c r="D123" s="205" t="s">
        <v>116</v>
      </c>
      <c r="E123" s="206" t="s">
        <v>231</v>
      </c>
      <c r="F123" s="207" t="s">
        <v>232</v>
      </c>
      <c r="G123" s="208" t="s">
        <v>132</v>
      </c>
      <c r="H123" s="209">
        <v>36</v>
      </c>
      <c r="I123" s="210"/>
      <c r="J123" s="211">
        <f>ROUND(I123*H123,2)</f>
        <v>0</v>
      </c>
      <c r="K123" s="207" t="s">
        <v>120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121</v>
      </c>
      <c r="AT123" s="216" t="s">
        <v>116</v>
      </c>
      <c r="AU123" s="216" t="s">
        <v>81</v>
      </c>
      <c r="AY123" s="18" t="s">
        <v>114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121</v>
      </c>
      <c r="BM123" s="216" t="s">
        <v>233</v>
      </c>
    </row>
    <row r="124" s="2" customFormat="1">
      <c r="A124" s="39"/>
      <c r="B124" s="40"/>
      <c r="C124" s="41"/>
      <c r="D124" s="218" t="s">
        <v>123</v>
      </c>
      <c r="E124" s="41"/>
      <c r="F124" s="219" t="s">
        <v>234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123</v>
      </c>
      <c r="AU124" s="18" t="s">
        <v>81</v>
      </c>
    </row>
    <row r="125" s="2" customFormat="1">
      <c r="A125" s="39"/>
      <c r="B125" s="40"/>
      <c r="C125" s="41"/>
      <c r="D125" s="223" t="s">
        <v>135</v>
      </c>
      <c r="E125" s="41"/>
      <c r="F125" s="224" t="s">
        <v>235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135</v>
      </c>
      <c r="AU125" s="18" t="s">
        <v>81</v>
      </c>
    </row>
    <row r="126" s="13" customFormat="1">
      <c r="A126" s="13"/>
      <c r="B126" s="225"/>
      <c r="C126" s="226"/>
      <c r="D126" s="223" t="s">
        <v>137</v>
      </c>
      <c r="E126" s="227" t="s">
        <v>19</v>
      </c>
      <c r="F126" s="228" t="s">
        <v>236</v>
      </c>
      <c r="G126" s="226"/>
      <c r="H126" s="229">
        <v>26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137</v>
      </c>
      <c r="AU126" s="235" t="s">
        <v>81</v>
      </c>
      <c r="AV126" s="13" t="s">
        <v>81</v>
      </c>
      <c r="AW126" s="13" t="s">
        <v>33</v>
      </c>
      <c r="AX126" s="13" t="s">
        <v>71</v>
      </c>
      <c r="AY126" s="235" t="s">
        <v>114</v>
      </c>
    </row>
    <row r="127" s="13" customFormat="1">
      <c r="A127" s="13"/>
      <c r="B127" s="225"/>
      <c r="C127" s="226"/>
      <c r="D127" s="223" t="s">
        <v>137</v>
      </c>
      <c r="E127" s="227" t="s">
        <v>19</v>
      </c>
      <c r="F127" s="228" t="s">
        <v>237</v>
      </c>
      <c r="G127" s="226"/>
      <c r="H127" s="229">
        <v>10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137</v>
      </c>
      <c r="AU127" s="235" t="s">
        <v>81</v>
      </c>
      <c r="AV127" s="13" t="s">
        <v>81</v>
      </c>
      <c r="AW127" s="13" t="s">
        <v>33</v>
      </c>
      <c r="AX127" s="13" t="s">
        <v>71</v>
      </c>
      <c r="AY127" s="235" t="s">
        <v>114</v>
      </c>
    </row>
    <row r="128" s="14" customFormat="1">
      <c r="A128" s="14"/>
      <c r="B128" s="236"/>
      <c r="C128" s="237"/>
      <c r="D128" s="223" t="s">
        <v>137</v>
      </c>
      <c r="E128" s="238" t="s">
        <v>19</v>
      </c>
      <c r="F128" s="239" t="s">
        <v>139</v>
      </c>
      <c r="G128" s="237"/>
      <c r="H128" s="240">
        <v>36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137</v>
      </c>
      <c r="AU128" s="246" t="s">
        <v>81</v>
      </c>
      <c r="AV128" s="14" t="s">
        <v>121</v>
      </c>
      <c r="AW128" s="14" t="s">
        <v>33</v>
      </c>
      <c r="AX128" s="14" t="s">
        <v>79</v>
      </c>
      <c r="AY128" s="246" t="s">
        <v>114</v>
      </c>
    </row>
    <row r="129" s="2" customFormat="1" ht="44.25" customHeight="1">
      <c r="A129" s="39"/>
      <c r="B129" s="40"/>
      <c r="C129" s="205" t="s">
        <v>171</v>
      </c>
      <c r="D129" s="205" t="s">
        <v>116</v>
      </c>
      <c r="E129" s="206" t="s">
        <v>238</v>
      </c>
      <c r="F129" s="207" t="s">
        <v>239</v>
      </c>
      <c r="G129" s="208" t="s">
        <v>132</v>
      </c>
      <c r="H129" s="209">
        <v>36</v>
      </c>
      <c r="I129" s="210"/>
      <c r="J129" s="211">
        <f>ROUND(I129*H129,2)</f>
        <v>0</v>
      </c>
      <c r="K129" s="207" t="s">
        <v>120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121</v>
      </c>
      <c r="AT129" s="216" t="s">
        <v>116</v>
      </c>
      <c r="AU129" s="216" t="s">
        <v>81</v>
      </c>
      <c r="AY129" s="18" t="s">
        <v>114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121</v>
      </c>
      <c r="BM129" s="216" t="s">
        <v>240</v>
      </c>
    </row>
    <row r="130" s="2" customFormat="1">
      <c r="A130" s="39"/>
      <c r="B130" s="40"/>
      <c r="C130" s="41"/>
      <c r="D130" s="218" t="s">
        <v>123</v>
      </c>
      <c r="E130" s="41"/>
      <c r="F130" s="219" t="s">
        <v>241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123</v>
      </c>
      <c r="AU130" s="18" t="s">
        <v>81</v>
      </c>
    </row>
    <row r="131" s="2" customFormat="1">
      <c r="A131" s="39"/>
      <c r="B131" s="40"/>
      <c r="C131" s="41"/>
      <c r="D131" s="223" t="s">
        <v>135</v>
      </c>
      <c r="E131" s="41"/>
      <c r="F131" s="224" t="s">
        <v>235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135</v>
      </c>
      <c r="AU131" s="18" t="s">
        <v>81</v>
      </c>
    </row>
    <row r="132" s="13" customFormat="1">
      <c r="A132" s="13"/>
      <c r="B132" s="225"/>
      <c r="C132" s="226"/>
      <c r="D132" s="223" t="s">
        <v>137</v>
      </c>
      <c r="E132" s="227" t="s">
        <v>19</v>
      </c>
      <c r="F132" s="228" t="s">
        <v>236</v>
      </c>
      <c r="G132" s="226"/>
      <c r="H132" s="229">
        <v>26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137</v>
      </c>
      <c r="AU132" s="235" t="s">
        <v>81</v>
      </c>
      <c r="AV132" s="13" t="s">
        <v>81</v>
      </c>
      <c r="AW132" s="13" t="s">
        <v>33</v>
      </c>
      <c r="AX132" s="13" t="s">
        <v>71</v>
      </c>
      <c r="AY132" s="235" t="s">
        <v>114</v>
      </c>
    </row>
    <row r="133" s="13" customFormat="1">
      <c r="A133" s="13"/>
      <c r="B133" s="225"/>
      <c r="C133" s="226"/>
      <c r="D133" s="223" t="s">
        <v>137</v>
      </c>
      <c r="E133" s="227" t="s">
        <v>19</v>
      </c>
      <c r="F133" s="228" t="s">
        <v>237</v>
      </c>
      <c r="G133" s="226"/>
      <c r="H133" s="229">
        <v>10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137</v>
      </c>
      <c r="AU133" s="235" t="s">
        <v>81</v>
      </c>
      <c r="AV133" s="13" t="s">
        <v>81</v>
      </c>
      <c r="AW133" s="13" t="s">
        <v>33</v>
      </c>
      <c r="AX133" s="13" t="s">
        <v>71</v>
      </c>
      <c r="AY133" s="235" t="s">
        <v>114</v>
      </c>
    </row>
    <row r="134" s="14" customFormat="1">
      <c r="A134" s="14"/>
      <c r="B134" s="236"/>
      <c r="C134" s="237"/>
      <c r="D134" s="223" t="s">
        <v>137</v>
      </c>
      <c r="E134" s="238" t="s">
        <v>19</v>
      </c>
      <c r="F134" s="239" t="s">
        <v>139</v>
      </c>
      <c r="G134" s="237"/>
      <c r="H134" s="240">
        <v>36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137</v>
      </c>
      <c r="AU134" s="246" t="s">
        <v>81</v>
      </c>
      <c r="AV134" s="14" t="s">
        <v>121</v>
      </c>
      <c r="AW134" s="14" t="s">
        <v>33</v>
      </c>
      <c r="AX134" s="14" t="s">
        <v>79</v>
      </c>
      <c r="AY134" s="246" t="s">
        <v>114</v>
      </c>
    </row>
    <row r="135" s="2" customFormat="1" ht="44.25" customHeight="1">
      <c r="A135" s="39"/>
      <c r="B135" s="40"/>
      <c r="C135" s="205" t="s">
        <v>180</v>
      </c>
      <c r="D135" s="205" t="s">
        <v>116</v>
      </c>
      <c r="E135" s="206" t="s">
        <v>242</v>
      </c>
      <c r="F135" s="207" t="s">
        <v>173</v>
      </c>
      <c r="G135" s="208" t="s">
        <v>174</v>
      </c>
      <c r="H135" s="209">
        <v>119.66800000000001</v>
      </c>
      <c r="I135" s="210"/>
      <c r="J135" s="211">
        <f>ROUND(I135*H135,2)</f>
        <v>0</v>
      </c>
      <c r="K135" s="207" t="s">
        <v>120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121</v>
      </c>
      <c r="AT135" s="216" t="s">
        <v>116</v>
      </c>
      <c r="AU135" s="216" t="s">
        <v>81</v>
      </c>
      <c r="AY135" s="18" t="s">
        <v>114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121</v>
      </c>
      <c r="BM135" s="216" t="s">
        <v>243</v>
      </c>
    </row>
    <row r="136" s="2" customFormat="1">
      <c r="A136" s="39"/>
      <c r="B136" s="40"/>
      <c r="C136" s="41"/>
      <c r="D136" s="218" t="s">
        <v>123</v>
      </c>
      <c r="E136" s="41"/>
      <c r="F136" s="219" t="s">
        <v>244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123</v>
      </c>
      <c r="AU136" s="18" t="s">
        <v>81</v>
      </c>
    </row>
    <row r="137" s="13" customFormat="1">
      <c r="A137" s="13"/>
      <c r="B137" s="225"/>
      <c r="C137" s="226"/>
      <c r="D137" s="223" t="s">
        <v>137</v>
      </c>
      <c r="E137" s="227" t="s">
        <v>19</v>
      </c>
      <c r="F137" s="228" t="s">
        <v>245</v>
      </c>
      <c r="G137" s="226"/>
      <c r="H137" s="229">
        <v>17.812999999999999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137</v>
      </c>
      <c r="AU137" s="235" t="s">
        <v>81</v>
      </c>
      <c r="AV137" s="13" t="s">
        <v>81</v>
      </c>
      <c r="AW137" s="13" t="s">
        <v>33</v>
      </c>
      <c r="AX137" s="13" t="s">
        <v>71</v>
      </c>
      <c r="AY137" s="235" t="s">
        <v>114</v>
      </c>
    </row>
    <row r="138" s="13" customFormat="1">
      <c r="A138" s="13"/>
      <c r="B138" s="225"/>
      <c r="C138" s="226"/>
      <c r="D138" s="223" t="s">
        <v>137</v>
      </c>
      <c r="E138" s="227" t="s">
        <v>19</v>
      </c>
      <c r="F138" s="228" t="s">
        <v>246</v>
      </c>
      <c r="G138" s="226"/>
      <c r="H138" s="229">
        <v>52.084000000000003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137</v>
      </c>
      <c r="AU138" s="235" t="s">
        <v>81</v>
      </c>
      <c r="AV138" s="13" t="s">
        <v>81</v>
      </c>
      <c r="AW138" s="13" t="s">
        <v>33</v>
      </c>
      <c r="AX138" s="13" t="s">
        <v>71</v>
      </c>
      <c r="AY138" s="235" t="s">
        <v>114</v>
      </c>
    </row>
    <row r="139" s="13" customFormat="1">
      <c r="A139" s="13"/>
      <c r="B139" s="225"/>
      <c r="C139" s="226"/>
      <c r="D139" s="223" t="s">
        <v>137</v>
      </c>
      <c r="E139" s="227" t="s">
        <v>19</v>
      </c>
      <c r="F139" s="228" t="s">
        <v>247</v>
      </c>
      <c r="G139" s="226"/>
      <c r="H139" s="229">
        <v>49.771000000000001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137</v>
      </c>
      <c r="AU139" s="235" t="s">
        <v>81</v>
      </c>
      <c r="AV139" s="13" t="s">
        <v>81</v>
      </c>
      <c r="AW139" s="13" t="s">
        <v>33</v>
      </c>
      <c r="AX139" s="13" t="s">
        <v>71</v>
      </c>
      <c r="AY139" s="235" t="s">
        <v>114</v>
      </c>
    </row>
    <row r="140" s="14" customFormat="1">
      <c r="A140" s="14"/>
      <c r="B140" s="236"/>
      <c r="C140" s="237"/>
      <c r="D140" s="223" t="s">
        <v>137</v>
      </c>
      <c r="E140" s="238" t="s">
        <v>19</v>
      </c>
      <c r="F140" s="239" t="s">
        <v>139</v>
      </c>
      <c r="G140" s="237"/>
      <c r="H140" s="240">
        <v>119.66800000000001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137</v>
      </c>
      <c r="AU140" s="246" t="s">
        <v>81</v>
      </c>
      <c r="AV140" s="14" t="s">
        <v>121</v>
      </c>
      <c r="AW140" s="14" t="s">
        <v>33</v>
      </c>
      <c r="AX140" s="14" t="s">
        <v>79</v>
      </c>
      <c r="AY140" s="246" t="s">
        <v>114</v>
      </c>
    </row>
    <row r="141" s="2" customFormat="1" ht="44.25" customHeight="1">
      <c r="A141" s="39"/>
      <c r="B141" s="40"/>
      <c r="C141" s="205" t="s">
        <v>248</v>
      </c>
      <c r="D141" s="205" t="s">
        <v>116</v>
      </c>
      <c r="E141" s="206" t="s">
        <v>249</v>
      </c>
      <c r="F141" s="207" t="s">
        <v>250</v>
      </c>
      <c r="G141" s="208" t="s">
        <v>132</v>
      </c>
      <c r="H141" s="209">
        <v>30</v>
      </c>
      <c r="I141" s="210"/>
      <c r="J141" s="211">
        <f>ROUND(I141*H141,2)</f>
        <v>0</v>
      </c>
      <c r="K141" s="207" t="s">
        <v>120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121</v>
      </c>
      <c r="AT141" s="216" t="s">
        <v>116</v>
      </c>
      <c r="AU141" s="216" t="s">
        <v>81</v>
      </c>
      <c r="AY141" s="18" t="s">
        <v>114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121</v>
      </c>
      <c r="BM141" s="216" t="s">
        <v>251</v>
      </c>
    </row>
    <row r="142" s="2" customFormat="1">
      <c r="A142" s="39"/>
      <c r="B142" s="40"/>
      <c r="C142" s="41"/>
      <c r="D142" s="218" t="s">
        <v>123</v>
      </c>
      <c r="E142" s="41"/>
      <c r="F142" s="219" t="s">
        <v>252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123</v>
      </c>
      <c r="AU142" s="18" t="s">
        <v>81</v>
      </c>
    </row>
    <row r="143" s="2" customFormat="1">
      <c r="A143" s="39"/>
      <c r="B143" s="40"/>
      <c r="C143" s="41"/>
      <c r="D143" s="223" t="s">
        <v>135</v>
      </c>
      <c r="E143" s="41"/>
      <c r="F143" s="224" t="s">
        <v>253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135</v>
      </c>
      <c r="AU143" s="18" t="s">
        <v>81</v>
      </c>
    </row>
    <row r="144" s="13" customFormat="1">
      <c r="A144" s="13"/>
      <c r="B144" s="225"/>
      <c r="C144" s="226"/>
      <c r="D144" s="223" t="s">
        <v>137</v>
      </c>
      <c r="E144" s="227" t="s">
        <v>19</v>
      </c>
      <c r="F144" s="228" t="s">
        <v>254</v>
      </c>
      <c r="G144" s="226"/>
      <c r="H144" s="229">
        <v>30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137</v>
      </c>
      <c r="AU144" s="235" t="s">
        <v>81</v>
      </c>
      <c r="AV144" s="13" t="s">
        <v>81</v>
      </c>
      <c r="AW144" s="13" t="s">
        <v>33</v>
      </c>
      <c r="AX144" s="13" t="s">
        <v>71</v>
      </c>
      <c r="AY144" s="235" t="s">
        <v>114</v>
      </c>
    </row>
    <row r="145" s="14" customFormat="1">
      <c r="A145" s="14"/>
      <c r="B145" s="236"/>
      <c r="C145" s="237"/>
      <c r="D145" s="223" t="s">
        <v>137</v>
      </c>
      <c r="E145" s="238" t="s">
        <v>19</v>
      </c>
      <c r="F145" s="239" t="s">
        <v>139</v>
      </c>
      <c r="G145" s="237"/>
      <c r="H145" s="240">
        <v>30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137</v>
      </c>
      <c r="AU145" s="246" t="s">
        <v>81</v>
      </c>
      <c r="AV145" s="14" t="s">
        <v>121</v>
      </c>
      <c r="AW145" s="14" t="s">
        <v>33</v>
      </c>
      <c r="AX145" s="14" t="s">
        <v>79</v>
      </c>
      <c r="AY145" s="246" t="s">
        <v>114</v>
      </c>
    </row>
    <row r="146" s="2" customFormat="1" ht="37.8" customHeight="1">
      <c r="A146" s="39"/>
      <c r="B146" s="40"/>
      <c r="C146" s="205" t="s">
        <v>8</v>
      </c>
      <c r="D146" s="205" t="s">
        <v>116</v>
      </c>
      <c r="E146" s="206" t="s">
        <v>157</v>
      </c>
      <c r="F146" s="207" t="s">
        <v>158</v>
      </c>
      <c r="G146" s="208" t="s">
        <v>119</v>
      </c>
      <c r="H146" s="209">
        <v>40</v>
      </c>
      <c r="I146" s="210"/>
      <c r="J146" s="211">
        <f>ROUND(I146*H146,2)</f>
        <v>0</v>
      </c>
      <c r="K146" s="207" t="s">
        <v>120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121</v>
      </c>
      <c r="AT146" s="216" t="s">
        <v>116</v>
      </c>
      <c r="AU146" s="216" t="s">
        <v>81</v>
      </c>
      <c r="AY146" s="18" t="s">
        <v>114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121</v>
      </c>
      <c r="BM146" s="216" t="s">
        <v>255</v>
      </c>
    </row>
    <row r="147" s="2" customFormat="1">
      <c r="A147" s="39"/>
      <c r="B147" s="40"/>
      <c r="C147" s="41"/>
      <c r="D147" s="218" t="s">
        <v>123</v>
      </c>
      <c r="E147" s="41"/>
      <c r="F147" s="219" t="s">
        <v>160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123</v>
      </c>
      <c r="AU147" s="18" t="s">
        <v>81</v>
      </c>
    </row>
    <row r="148" s="13" customFormat="1">
      <c r="A148" s="13"/>
      <c r="B148" s="225"/>
      <c r="C148" s="226"/>
      <c r="D148" s="223" t="s">
        <v>137</v>
      </c>
      <c r="E148" s="227" t="s">
        <v>19</v>
      </c>
      <c r="F148" s="228" t="s">
        <v>256</v>
      </c>
      <c r="G148" s="226"/>
      <c r="H148" s="229">
        <v>40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137</v>
      </c>
      <c r="AU148" s="235" t="s">
        <v>81</v>
      </c>
      <c r="AV148" s="13" t="s">
        <v>81</v>
      </c>
      <c r="AW148" s="13" t="s">
        <v>33</v>
      </c>
      <c r="AX148" s="13" t="s">
        <v>71</v>
      </c>
      <c r="AY148" s="235" t="s">
        <v>114</v>
      </c>
    </row>
    <row r="149" s="14" customFormat="1">
      <c r="A149" s="14"/>
      <c r="B149" s="236"/>
      <c r="C149" s="237"/>
      <c r="D149" s="223" t="s">
        <v>137</v>
      </c>
      <c r="E149" s="238" t="s">
        <v>19</v>
      </c>
      <c r="F149" s="239" t="s">
        <v>139</v>
      </c>
      <c r="G149" s="237"/>
      <c r="H149" s="240">
        <v>40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137</v>
      </c>
      <c r="AU149" s="246" t="s">
        <v>81</v>
      </c>
      <c r="AV149" s="14" t="s">
        <v>121</v>
      </c>
      <c r="AW149" s="14" t="s">
        <v>33</v>
      </c>
      <c r="AX149" s="14" t="s">
        <v>79</v>
      </c>
      <c r="AY149" s="246" t="s">
        <v>114</v>
      </c>
    </row>
    <row r="150" s="2" customFormat="1" ht="16.5" customHeight="1">
      <c r="A150" s="39"/>
      <c r="B150" s="40"/>
      <c r="C150" s="247" t="s">
        <v>257</v>
      </c>
      <c r="D150" s="247" t="s">
        <v>163</v>
      </c>
      <c r="E150" s="248" t="s">
        <v>164</v>
      </c>
      <c r="F150" s="249" t="s">
        <v>165</v>
      </c>
      <c r="G150" s="250" t="s">
        <v>166</v>
      </c>
      <c r="H150" s="251">
        <v>1.1000000000000001</v>
      </c>
      <c r="I150" s="252"/>
      <c r="J150" s="253">
        <f>ROUND(I150*H150,2)</f>
        <v>0</v>
      </c>
      <c r="K150" s="249" t="s">
        <v>120</v>
      </c>
      <c r="L150" s="254"/>
      <c r="M150" s="255" t="s">
        <v>19</v>
      </c>
      <c r="N150" s="256" t="s">
        <v>42</v>
      </c>
      <c r="O150" s="85"/>
      <c r="P150" s="214">
        <f>O150*H150</f>
        <v>0</v>
      </c>
      <c r="Q150" s="214">
        <v>0.001</v>
      </c>
      <c r="R150" s="214">
        <f>Q150*H150</f>
        <v>0.0011000000000000001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162</v>
      </c>
      <c r="AT150" s="216" t="s">
        <v>163</v>
      </c>
      <c r="AU150" s="216" t="s">
        <v>81</v>
      </c>
      <c r="AY150" s="18" t="s">
        <v>114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121</v>
      </c>
      <c r="BM150" s="216" t="s">
        <v>258</v>
      </c>
    </row>
    <row r="151" s="13" customFormat="1">
      <c r="A151" s="13"/>
      <c r="B151" s="225"/>
      <c r="C151" s="226"/>
      <c r="D151" s="223" t="s">
        <v>137</v>
      </c>
      <c r="E151" s="226"/>
      <c r="F151" s="228" t="s">
        <v>259</v>
      </c>
      <c r="G151" s="226"/>
      <c r="H151" s="229">
        <v>1.1000000000000001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137</v>
      </c>
      <c r="AU151" s="235" t="s">
        <v>81</v>
      </c>
      <c r="AV151" s="13" t="s">
        <v>81</v>
      </c>
      <c r="AW151" s="13" t="s">
        <v>4</v>
      </c>
      <c r="AX151" s="13" t="s">
        <v>79</v>
      </c>
      <c r="AY151" s="235" t="s">
        <v>114</v>
      </c>
    </row>
    <row r="152" s="2" customFormat="1" ht="37.8" customHeight="1">
      <c r="A152" s="39"/>
      <c r="B152" s="40"/>
      <c r="C152" s="205" t="s">
        <v>260</v>
      </c>
      <c r="D152" s="205" t="s">
        <v>116</v>
      </c>
      <c r="E152" s="206" t="s">
        <v>261</v>
      </c>
      <c r="F152" s="207" t="s">
        <v>262</v>
      </c>
      <c r="G152" s="208" t="s">
        <v>119</v>
      </c>
      <c r="H152" s="209">
        <v>15</v>
      </c>
      <c r="I152" s="210"/>
      <c r="J152" s="211">
        <f>ROUND(I152*H152,2)</f>
        <v>0</v>
      </c>
      <c r="K152" s="207" t="s">
        <v>120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121</v>
      </c>
      <c r="AT152" s="216" t="s">
        <v>116</v>
      </c>
      <c r="AU152" s="216" t="s">
        <v>81</v>
      </c>
      <c r="AY152" s="18" t="s">
        <v>114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121</v>
      </c>
      <c r="BM152" s="216" t="s">
        <v>263</v>
      </c>
    </row>
    <row r="153" s="2" customFormat="1">
      <c r="A153" s="39"/>
      <c r="B153" s="40"/>
      <c r="C153" s="41"/>
      <c r="D153" s="218" t="s">
        <v>123</v>
      </c>
      <c r="E153" s="41"/>
      <c r="F153" s="219" t="s">
        <v>264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123</v>
      </c>
      <c r="AU153" s="18" t="s">
        <v>81</v>
      </c>
    </row>
    <row r="154" s="13" customFormat="1">
      <c r="A154" s="13"/>
      <c r="B154" s="225"/>
      <c r="C154" s="226"/>
      <c r="D154" s="223" t="s">
        <v>137</v>
      </c>
      <c r="E154" s="227" t="s">
        <v>19</v>
      </c>
      <c r="F154" s="228" t="s">
        <v>265</v>
      </c>
      <c r="G154" s="226"/>
      <c r="H154" s="229">
        <v>15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137</v>
      </c>
      <c r="AU154" s="235" t="s">
        <v>81</v>
      </c>
      <c r="AV154" s="13" t="s">
        <v>81</v>
      </c>
      <c r="AW154" s="13" t="s">
        <v>33</v>
      </c>
      <c r="AX154" s="13" t="s">
        <v>71</v>
      </c>
      <c r="AY154" s="235" t="s">
        <v>114</v>
      </c>
    </row>
    <row r="155" s="14" customFormat="1">
      <c r="A155" s="14"/>
      <c r="B155" s="236"/>
      <c r="C155" s="237"/>
      <c r="D155" s="223" t="s">
        <v>137</v>
      </c>
      <c r="E155" s="238" t="s">
        <v>19</v>
      </c>
      <c r="F155" s="239" t="s">
        <v>139</v>
      </c>
      <c r="G155" s="237"/>
      <c r="H155" s="240">
        <v>15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137</v>
      </c>
      <c r="AU155" s="246" t="s">
        <v>81</v>
      </c>
      <c r="AV155" s="14" t="s">
        <v>121</v>
      </c>
      <c r="AW155" s="14" t="s">
        <v>33</v>
      </c>
      <c r="AX155" s="14" t="s">
        <v>79</v>
      </c>
      <c r="AY155" s="246" t="s">
        <v>114</v>
      </c>
    </row>
    <row r="156" s="12" customFormat="1" ht="22.8" customHeight="1">
      <c r="A156" s="12"/>
      <c r="B156" s="189"/>
      <c r="C156" s="190"/>
      <c r="D156" s="191" t="s">
        <v>70</v>
      </c>
      <c r="E156" s="203" t="s">
        <v>129</v>
      </c>
      <c r="F156" s="203" t="s">
        <v>266</v>
      </c>
      <c r="G156" s="190"/>
      <c r="H156" s="190"/>
      <c r="I156" s="193"/>
      <c r="J156" s="204">
        <f>BK156</f>
        <v>0</v>
      </c>
      <c r="K156" s="190"/>
      <c r="L156" s="195"/>
      <c r="M156" s="196"/>
      <c r="N156" s="197"/>
      <c r="O156" s="197"/>
      <c r="P156" s="198">
        <f>SUM(P157:P175)</f>
        <v>0</v>
      </c>
      <c r="Q156" s="197"/>
      <c r="R156" s="198">
        <f>SUM(R157:R175)</f>
        <v>67.200105300000004</v>
      </c>
      <c r="S156" s="197"/>
      <c r="T156" s="199">
        <f>SUM(T157:T175)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0" t="s">
        <v>79</v>
      </c>
      <c r="AT156" s="201" t="s">
        <v>70</v>
      </c>
      <c r="AU156" s="201" t="s">
        <v>79</v>
      </c>
      <c r="AY156" s="200" t="s">
        <v>114</v>
      </c>
      <c r="BK156" s="202">
        <f>SUM(BK157:BK175)</f>
        <v>0</v>
      </c>
    </row>
    <row r="157" s="2" customFormat="1" ht="78" customHeight="1">
      <c r="A157" s="39"/>
      <c r="B157" s="40"/>
      <c r="C157" s="205" t="s">
        <v>265</v>
      </c>
      <c r="D157" s="205" t="s">
        <v>116</v>
      </c>
      <c r="E157" s="206" t="s">
        <v>267</v>
      </c>
      <c r="F157" s="207" t="s">
        <v>268</v>
      </c>
      <c r="G157" s="208" t="s">
        <v>132</v>
      </c>
      <c r="H157" s="209">
        <v>17.960000000000001</v>
      </c>
      <c r="I157" s="210"/>
      <c r="J157" s="211">
        <f>ROUND(I157*H157,2)</f>
        <v>0</v>
      </c>
      <c r="K157" s="207" t="s">
        <v>120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3.11388</v>
      </c>
      <c r="R157" s="214">
        <f>Q157*H157</f>
        <v>55.9252848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121</v>
      </c>
      <c r="AT157" s="216" t="s">
        <v>116</v>
      </c>
      <c r="AU157" s="216" t="s">
        <v>81</v>
      </c>
      <c r="AY157" s="18" t="s">
        <v>114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121</v>
      </c>
      <c r="BM157" s="216" t="s">
        <v>269</v>
      </c>
    </row>
    <row r="158" s="2" customFormat="1">
      <c r="A158" s="39"/>
      <c r="B158" s="40"/>
      <c r="C158" s="41"/>
      <c r="D158" s="218" t="s">
        <v>123</v>
      </c>
      <c r="E158" s="41"/>
      <c r="F158" s="219" t="s">
        <v>270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123</v>
      </c>
      <c r="AU158" s="18" t="s">
        <v>81</v>
      </c>
    </row>
    <row r="159" s="13" customFormat="1">
      <c r="A159" s="13"/>
      <c r="B159" s="225"/>
      <c r="C159" s="226"/>
      <c r="D159" s="223" t="s">
        <v>137</v>
      </c>
      <c r="E159" s="227" t="s">
        <v>19</v>
      </c>
      <c r="F159" s="228" t="s">
        <v>271</v>
      </c>
      <c r="G159" s="226"/>
      <c r="H159" s="229">
        <v>7.96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137</v>
      </c>
      <c r="AU159" s="235" t="s">
        <v>81</v>
      </c>
      <c r="AV159" s="13" t="s">
        <v>81</v>
      </c>
      <c r="AW159" s="13" t="s">
        <v>33</v>
      </c>
      <c r="AX159" s="13" t="s">
        <v>71</v>
      </c>
      <c r="AY159" s="235" t="s">
        <v>114</v>
      </c>
    </row>
    <row r="160" s="13" customFormat="1">
      <c r="A160" s="13"/>
      <c r="B160" s="225"/>
      <c r="C160" s="226"/>
      <c r="D160" s="223" t="s">
        <v>137</v>
      </c>
      <c r="E160" s="227" t="s">
        <v>19</v>
      </c>
      <c r="F160" s="228" t="s">
        <v>272</v>
      </c>
      <c r="G160" s="226"/>
      <c r="H160" s="229">
        <v>10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137</v>
      </c>
      <c r="AU160" s="235" t="s">
        <v>81</v>
      </c>
      <c r="AV160" s="13" t="s">
        <v>81</v>
      </c>
      <c r="AW160" s="13" t="s">
        <v>33</v>
      </c>
      <c r="AX160" s="13" t="s">
        <v>71</v>
      </c>
      <c r="AY160" s="235" t="s">
        <v>114</v>
      </c>
    </row>
    <row r="161" s="14" customFormat="1">
      <c r="A161" s="14"/>
      <c r="B161" s="236"/>
      <c r="C161" s="237"/>
      <c r="D161" s="223" t="s">
        <v>137</v>
      </c>
      <c r="E161" s="238" t="s">
        <v>19</v>
      </c>
      <c r="F161" s="239" t="s">
        <v>139</v>
      </c>
      <c r="G161" s="237"/>
      <c r="H161" s="240">
        <v>17.960000000000001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137</v>
      </c>
      <c r="AU161" s="246" t="s">
        <v>81</v>
      </c>
      <c r="AV161" s="14" t="s">
        <v>121</v>
      </c>
      <c r="AW161" s="14" t="s">
        <v>33</v>
      </c>
      <c r="AX161" s="14" t="s">
        <v>79</v>
      </c>
      <c r="AY161" s="246" t="s">
        <v>114</v>
      </c>
    </row>
    <row r="162" s="2" customFormat="1" ht="66.75" customHeight="1">
      <c r="A162" s="39"/>
      <c r="B162" s="40"/>
      <c r="C162" s="205" t="s">
        <v>273</v>
      </c>
      <c r="D162" s="205" t="s">
        <v>116</v>
      </c>
      <c r="E162" s="206" t="s">
        <v>274</v>
      </c>
      <c r="F162" s="207" t="s">
        <v>275</v>
      </c>
      <c r="G162" s="208" t="s">
        <v>132</v>
      </c>
      <c r="H162" s="209">
        <v>3.9900000000000002</v>
      </c>
      <c r="I162" s="210"/>
      <c r="J162" s="211">
        <f>ROUND(I162*H162,2)</f>
        <v>0</v>
      </c>
      <c r="K162" s="207" t="s">
        <v>120</v>
      </c>
      <c r="L162" s="45"/>
      <c r="M162" s="212" t="s">
        <v>19</v>
      </c>
      <c r="N162" s="213" t="s">
        <v>42</v>
      </c>
      <c r="O162" s="85"/>
      <c r="P162" s="214">
        <f>O162*H162</f>
        <v>0</v>
      </c>
      <c r="Q162" s="214">
        <v>2.7919499999999999</v>
      </c>
      <c r="R162" s="214">
        <f>Q162*H162</f>
        <v>11.1398805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121</v>
      </c>
      <c r="AT162" s="216" t="s">
        <v>116</v>
      </c>
      <c r="AU162" s="216" t="s">
        <v>81</v>
      </c>
      <c r="AY162" s="18" t="s">
        <v>114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121</v>
      </c>
      <c r="BM162" s="216" t="s">
        <v>276</v>
      </c>
    </row>
    <row r="163" s="2" customFormat="1">
      <c r="A163" s="39"/>
      <c r="B163" s="40"/>
      <c r="C163" s="41"/>
      <c r="D163" s="218" t="s">
        <v>123</v>
      </c>
      <c r="E163" s="41"/>
      <c r="F163" s="219" t="s">
        <v>277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123</v>
      </c>
      <c r="AU163" s="18" t="s">
        <v>81</v>
      </c>
    </row>
    <row r="164" s="2" customFormat="1">
      <c r="A164" s="39"/>
      <c r="B164" s="40"/>
      <c r="C164" s="41"/>
      <c r="D164" s="223" t="s">
        <v>135</v>
      </c>
      <c r="E164" s="41"/>
      <c r="F164" s="224" t="s">
        <v>278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135</v>
      </c>
      <c r="AU164" s="18" t="s">
        <v>81</v>
      </c>
    </row>
    <row r="165" s="13" customFormat="1">
      <c r="A165" s="13"/>
      <c r="B165" s="225"/>
      <c r="C165" s="226"/>
      <c r="D165" s="223" t="s">
        <v>137</v>
      </c>
      <c r="E165" s="227" t="s">
        <v>19</v>
      </c>
      <c r="F165" s="228" t="s">
        <v>279</v>
      </c>
      <c r="G165" s="226"/>
      <c r="H165" s="229">
        <v>3.9900000000000002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137</v>
      </c>
      <c r="AU165" s="235" t="s">
        <v>81</v>
      </c>
      <c r="AV165" s="13" t="s">
        <v>81</v>
      </c>
      <c r="AW165" s="13" t="s">
        <v>33</v>
      </c>
      <c r="AX165" s="13" t="s">
        <v>71</v>
      </c>
      <c r="AY165" s="235" t="s">
        <v>114</v>
      </c>
    </row>
    <row r="166" s="14" customFormat="1">
      <c r="A166" s="14"/>
      <c r="B166" s="236"/>
      <c r="C166" s="237"/>
      <c r="D166" s="223" t="s">
        <v>137</v>
      </c>
      <c r="E166" s="238" t="s">
        <v>19</v>
      </c>
      <c r="F166" s="239" t="s">
        <v>139</v>
      </c>
      <c r="G166" s="237"/>
      <c r="H166" s="240">
        <v>3.9900000000000002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137</v>
      </c>
      <c r="AU166" s="246" t="s">
        <v>81</v>
      </c>
      <c r="AV166" s="14" t="s">
        <v>121</v>
      </c>
      <c r="AW166" s="14" t="s">
        <v>33</v>
      </c>
      <c r="AX166" s="14" t="s">
        <v>79</v>
      </c>
      <c r="AY166" s="246" t="s">
        <v>114</v>
      </c>
    </row>
    <row r="167" s="2" customFormat="1" ht="76.35" customHeight="1">
      <c r="A167" s="39"/>
      <c r="B167" s="40"/>
      <c r="C167" s="205" t="s">
        <v>280</v>
      </c>
      <c r="D167" s="205" t="s">
        <v>116</v>
      </c>
      <c r="E167" s="206" t="s">
        <v>281</v>
      </c>
      <c r="F167" s="207" t="s">
        <v>282</v>
      </c>
      <c r="G167" s="208" t="s">
        <v>119</v>
      </c>
      <c r="H167" s="209">
        <v>15.6</v>
      </c>
      <c r="I167" s="210"/>
      <c r="J167" s="211">
        <f>ROUND(I167*H167,2)</f>
        <v>0</v>
      </c>
      <c r="K167" s="207" t="s">
        <v>120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0.0086499999999999997</v>
      </c>
      <c r="R167" s="214">
        <f>Q167*H167</f>
        <v>0.13494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121</v>
      </c>
      <c r="AT167" s="216" t="s">
        <v>116</v>
      </c>
      <c r="AU167" s="216" t="s">
        <v>81</v>
      </c>
      <c r="AY167" s="18" t="s">
        <v>114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121</v>
      </c>
      <c r="BM167" s="216" t="s">
        <v>283</v>
      </c>
    </row>
    <row r="168" s="2" customFormat="1">
      <c r="A168" s="39"/>
      <c r="B168" s="40"/>
      <c r="C168" s="41"/>
      <c r="D168" s="218" t="s">
        <v>123</v>
      </c>
      <c r="E168" s="41"/>
      <c r="F168" s="219" t="s">
        <v>284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123</v>
      </c>
      <c r="AU168" s="18" t="s">
        <v>81</v>
      </c>
    </row>
    <row r="169" s="2" customFormat="1">
      <c r="A169" s="39"/>
      <c r="B169" s="40"/>
      <c r="C169" s="41"/>
      <c r="D169" s="223" t="s">
        <v>135</v>
      </c>
      <c r="E169" s="41"/>
      <c r="F169" s="224" t="s">
        <v>285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135</v>
      </c>
      <c r="AU169" s="18" t="s">
        <v>81</v>
      </c>
    </row>
    <row r="170" s="13" customFormat="1">
      <c r="A170" s="13"/>
      <c r="B170" s="225"/>
      <c r="C170" s="226"/>
      <c r="D170" s="223" t="s">
        <v>137</v>
      </c>
      <c r="E170" s="227" t="s">
        <v>19</v>
      </c>
      <c r="F170" s="228" t="s">
        <v>286</v>
      </c>
      <c r="G170" s="226"/>
      <c r="H170" s="229">
        <v>15.6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137</v>
      </c>
      <c r="AU170" s="235" t="s">
        <v>81</v>
      </c>
      <c r="AV170" s="13" t="s">
        <v>81</v>
      </c>
      <c r="AW170" s="13" t="s">
        <v>33</v>
      </c>
      <c r="AX170" s="13" t="s">
        <v>71</v>
      </c>
      <c r="AY170" s="235" t="s">
        <v>114</v>
      </c>
    </row>
    <row r="171" s="14" customFormat="1">
      <c r="A171" s="14"/>
      <c r="B171" s="236"/>
      <c r="C171" s="237"/>
      <c r="D171" s="223" t="s">
        <v>137</v>
      </c>
      <c r="E171" s="238" t="s">
        <v>19</v>
      </c>
      <c r="F171" s="239" t="s">
        <v>139</v>
      </c>
      <c r="G171" s="237"/>
      <c r="H171" s="240">
        <v>15.6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137</v>
      </c>
      <c r="AU171" s="246" t="s">
        <v>81</v>
      </c>
      <c r="AV171" s="14" t="s">
        <v>121</v>
      </c>
      <c r="AW171" s="14" t="s">
        <v>33</v>
      </c>
      <c r="AX171" s="14" t="s">
        <v>79</v>
      </c>
      <c r="AY171" s="246" t="s">
        <v>114</v>
      </c>
    </row>
    <row r="172" s="2" customFormat="1" ht="76.35" customHeight="1">
      <c r="A172" s="39"/>
      <c r="B172" s="40"/>
      <c r="C172" s="205" t="s">
        <v>287</v>
      </c>
      <c r="D172" s="205" t="s">
        <v>116</v>
      </c>
      <c r="E172" s="206" t="s">
        <v>288</v>
      </c>
      <c r="F172" s="207" t="s">
        <v>289</v>
      </c>
      <c r="G172" s="208" t="s">
        <v>119</v>
      </c>
      <c r="H172" s="209">
        <v>15.6</v>
      </c>
      <c r="I172" s="210"/>
      <c r="J172" s="211">
        <f>ROUND(I172*H172,2)</f>
        <v>0</v>
      </c>
      <c r="K172" s="207" t="s">
        <v>120</v>
      </c>
      <c r="L172" s="45"/>
      <c r="M172" s="212" t="s">
        <v>19</v>
      </c>
      <c r="N172" s="213" t="s">
        <v>42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121</v>
      </c>
      <c r="AT172" s="216" t="s">
        <v>116</v>
      </c>
      <c r="AU172" s="216" t="s">
        <v>81</v>
      </c>
      <c r="AY172" s="18" t="s">
        <v>114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121</v>
      </c>
      <c r="BM172" s="216" t="s">
        <v>290</v>
      </c>
    </row>
    <row r="173" s="2" customFormat="1">
      <c r="A173" s="39"/>
      <c r="B173" s="40"/>
      <c r="C173" s="41"/>
      <c r="D173" s="218" t="s">
        <v>123</v>
      </c>
      <c r="E173" s="41"/>
      <c r="F173" s="219" t="s">
        <v>291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123</v>
      </c>
      <c r="AU173" s="18" t="s">
        <v>81</v>
      </c>
    </row>
    <row r="174" s="13" customFormat="1">
      <c r="A174" s="13"/>
      <c r="B174" s="225"/>
      <c r="C174" s="226"/>
      <c r="D174" s="223" t="s">
        <v>137</v>
      </c>
      <c r="E174" s="227" t="s">
        <v>19</v>
      </c>
      <c r="F174" s="228" t="s">
        <v>286</v>
      </c>
      <c r="G174" s="226"/>
      <c r="H174" s="229">
        <v>15.6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137</v>
      </c>
      <c r="AU174" s="235" t="s">
        <v>81</v>
      </c>
      <c r="AV174" s="13" t="s">
        <v>81</v>
      </c>
      <c r="AW174" s="13" t="s">
        <v>33</v>
      </c>
      <c r="AX174" s="13" t="s">
        <v>71</v>
      </c>
      <c r="AY174" s="235" t="s">
        <v>114</v>
      </c>
    </row>
    <row r="175" s="14" customFormat="1">
      <c r="A175" s="14"/>
      <c r="B175" s="236"/>
      <c r="C175" s="237"/>
      <c r="D175" s="223" t="s">
        <v>137</v>
      </c>
      <c r="E175" s="238" t="s">
        <v>19</v>
      </c>
      <c r="F175" s="239" t="s">
        <v>139</v>
      </c>
      <c r="G175" s="237"/>
      <c r="H175" s="240">
        <v>15.6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137</v>
      </c>
      <c r="AU175" s="246" t="s">
        <v>81</v>
      </c>
      <c r="AV175" s="14" t="s">
        <v>121</v>
      </c>
      <c r="AW175" s="14" t="s">
        <v>33</v>
      </c>
      <c r="AX175" s="14" t="s">
        <v>79</v>
      </c>
      <c r="AY175" s="246" t="s">
        <v>114</v>
      </c>
    </row>
    <row r="176" s="12" customFormat="1" ht="22.8" customHeight="1">
      <c r="A176" s="12"/>
      <c r="B176" s="189"/>
      <c r="C176" s="190"/>
      <c r="D176" s="191" t="s">
        <v>70</v>
      </c>
      <c r="E176" s="203" t="s">
        <v>121</v>
      </c>
      <c r="F176" s="203" t="s">
        <v>292</v>
      </c>
      <c r="G176" s="190"/>
      <c r="H176" s="190"/>
      <c r="I176" s="193"/>
      <c r="J176" s="204">
        <f>BK176</f>
        <v>0</v>
      </c>
      <c r="K176" s="190"/>
      <c r="L176" s="195"/>
      <c r="M176" s="196"/>
      <c r="N176" s="197"/>
      <c r="O176" s="197"/>
      <c r="P176" s="198">
        <f>SUM(P177:P193)</f>
        <v>0</v>
      </c>
      <c r="Q176" s="197"/>
      <c r="R176" s="198">
        <f>SUM(R177:R193)</f>
        <v>133.98113819999998</v>
      </c>
      <c r="S176" s="197"/>
      <c r="T176" s="199">
        <f>SUM(T177:T193)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0" t="s">
        <v>79</v>
      </c>
      <c r="AT176" s="201" t="s">
        <v>70</v>
      </c>
      <c r="AU176" s="201" t="s">
        <v>79</v>
      </c>
      <c r="AY176" s="200" t="s">
        <v>114</v>
      </c>
      <c r="BK176" s="202">
        <f>SUM(BK177:BK193)</f>
        <v>0</v>
      </c>
    </row>
    <row r="177" s="2" customFormat="1" ht="33" customHeight="1">
      <c r="A177" s="39"/>
      <c r="B177" s="40"/>
      <c r="C177" s="205" t="s">
        <v>293</v>
      </c>
      <c r="D177" s="205" t="s">
        <v>116</v>
      </c>
      <c r="E177" s="206" t="s">
        <v>294</v>
      </c>
      <c r="F177" s="207" t="s">
        <v>295</v>
      </c>
      <c r="G177" s="208" t="s">
        <v>119</v>
      </c>
      <c r="H177" s="209">
        <v>104.78</v>
      </c>
      <c r="I177" s="210"/>
      <c r="J177" s="211">
        <f>ROUND(I177*H177,2)</f>
        <v>0</v>
      </c>
      <c r="K177" s="207" t="s">
        <v>120</v>
      </c>
      <c r="L177" s="45"/>
      <c r="M177" s="212" t="s">
        <v>19</v>
      </c>
      <c r="N177" s="213" t="s">
        <v>42</v>
      </c>
      <c r="O177" s="85"/>
      <c r="P177" s="214">
        <f>O177*H177</f>
        <v>0</v>
      </c>
      <c r="Q177" s="214">
        <v>0.24290000000000001</v>
      </c>
      <c r="R177" s="214">
        <f>Q177*H177</f>
        <v>25.451062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121</v>
      </c>
      <c r="AT177" s="216" t="s">
        <v>116</v>
      </c>
      <c r="AU177" s="216" t="s">
        <v>81</v>
      </c>
      <c r="AY177" s="18" t="s">
        <v>114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79</v>
      </c>
      <c r="BK177" s="217">
        <f>ROUND(I177*H177,2)</f>
        <v>0</v>
      </c>
      <c r="BL177" s="18" t="s">
        <v>121</v>
      </c>
      <c r="BM177" s="216" t="s">
        <v>296</v>
      </c>
    </row>
    <row r="178" s="2" customFormat="1">
      <c r="A178" s="39"/>
      <c r="B178" s="40"/>
      <c r="C178" s="41"/>
      <c r="D178" s="218" t="s">
        <v>123</v>
      </c>
      <c r="E178" s="41"/>
      <c r="F178" s="219" t="s">
        <v>297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123</v>
      </c>
      <c r="AU178" s="18" t="s">
        <v>81</v>
      </c>
    </row>
    <row r="179" s="2" customFormat="1">
      <c r="A179" s="39"/>
      <c r="B179" s="40"/>
      <c r="C179" s="41"/>
      <c r="D179" s="223" t="s">
        <v>135</v>
      </c>
      <c r="E179" s="41"/>
      <c r="F179" s="224" t="s">
        <v>298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135</v>
      </c>
      <c r="AU179" s="18" t="s">
        <v>81</v>
      </c>
    </row>
    <row r="180" s="13" customFormat="1">
      <c r="A180" s="13"/>
      <c r="B180" s="225"/>
      <c r="C180" s="226"/>
      <c r="D180" s="223" t="s">
        <v>137</v>
      </c>
      <c r="E180" s="227" t="s">
        <v>19</v>
      </c>
      <c r="F180" s="228" t="s">
        <v>193</v>
      </c>
      <c r="G180" s="226"/>
      <c r="H180" s="229">
        <v>20.960000000000001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137</v>
      </c>
      <c r="AU180" s="235" t="s">
        <v>81</v>
      </c>
      <c r="AV180" s="13" t="s">
        <v>81</v>
      </c>
      <c r="AW180" s="13" t="s">
        <v>33</v>
      </c>
      <c r="AX180" s="13" t="s">
        <v>71</v>
      </c>
      <c r="AY180" s="235" t="s">
        <v>114</v>
      </c>
    </row>
    <row r="181" s="13" customFormat="1">
      <c r="A181" s="13"/>
      <c r="B181" s="225"/>
      <c r="C181" s="226"/>
      <c r="D181" s="223" t="s">
        <v>137</v>
      </c>
      <c r="E181" s="227" t="s">
        <v>19</v>
      </c>
      <c r="F181" s="228" t="s">
        <v>194</v>
      </c>
      <c r="G181" s="226"/>
      <c r="H181" s="229">
        <v>83.819999999999993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137</v>
      </c>
      <c r="AU181" s="235" t="s">
        <v>81</v>
      </c>
      <c r="AV181" s="13" t="s">
        <v>81</v>
      </c>
      <c r="AW181" s="13" t="s">
        <v>33</v>
      </c>
      <c r="AX181" s="13" t="s">
        <v>71</v>
      </c>
      <c r="AY181" s="235" t="s">
        <v>114</v>
      </c>
    </row>
    <row r="182" s="14" customFormat="1">
      <c r="A182" s="14"/>
      <c r="B182" s="236"/>
      <c r="C182" s="237"/>
      <c r="D182" s="223" t="s">
        <v>137</v>
      </c>
      <c r="E182" s="238" t="s">
        <v>19</v>
      </c>
      <c r="F182" s="239" t="s">
        <v>139</v>
      </c>
      <c r="G182" s="237"/>
      <c r="H182" s="240">
        <v>104.78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137</v>
      </c>
      <c r="AU182" s="246" t="s">
        <v>81</v>
      </c>
      <c r="AV182" s="14" t="s">
        <v>121</v>
      </c>
      <c r="AW182" s="14" t="s">
        <v>33</v>
      </c>
      <c r="AX182" s="14" t="s">
        <v>79</v>
      </c>
      <c r="AY182" s="246" t="s">
        <v>114</v>
      </c>
    </row>
    <row r="183" s="2" customFormat="1" ht="24.15" customHeight="1">
      <c r="A183" s="39"/>
      <c r="B183" s="40"/>
      <c r="C183" s="205" t="s">
        <v>224</v>
      </c>
      <c r="D183" s="205" t="s">
        <v>116</v>
      </c>
      <c r="E183" s="206" t="s">
        <v>299</v>
      </c>
      <c r="F183" s="207" t="s">
        <v>300</v>
      </c>
      <c r="G183" s="208" t="s">
        <v>119</v>
      </c>
      <c r="H183" s="209">
        <v>104.78</v>
      </c>
      <c r="I183" s="210"/>
      <c r="J183" s="211">
        <f>ROUND(I183*H183,2)</f>
        <v>0</v>
      </c>
      <c r="K183" s="207" t="s">
        <v>120</v>
      </c>
      <c r="L183" s="45"/>
      <c r="M183" s="212" t="s">
        <v>19</v>
      </c>
      <c r="N183" s="213" t="s">
        <v>42</v>
      </c>
      <c r="O183" s="85"/>
      <c r="P183" s="214">
        <f>O183*H183</f>
        <v>0</v>
      </c>
      <c r="Q183" s="214">
        <v>0.21251999999999999</v>
      </c>
      <c r="R183" s="214">
        <f>Q183*H183</f>
        <v>22.267845599999998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121</v>
      </c>
      <c r="AT183" s="216" t="s">
        <v>116</v>
      </c>
      <c r="AU183" s="216" t="s">
        <v>81</v>
      </c>
      <c r="AY183" s="18" t="s">
        <v>114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79</v>
      </c>
      <c r="BK183" s="217">
        <f>ROUND(I183*H183,2)</f>
        <v>0</v>
      </c>
      <c r="BL183" s="18" t="s">
        <v>121</v>
      </c>
      <c r="BM183" s="216" t="s">
        <v>301</v>
      </c>
    </row>
    <row r="184" s="2" customFormat="1">
      <c r="A184" s="39"/>
      <c r="B184" s="40"/>
      <c r="C184" s="41"/>
      <c r="D184" s="218" t="s">
        <v>123</v>
      </c>
      <c r="E184" s="41"/>
      <c r="F184" s="219" t="s">
        <v>302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123</v>
      </c>
      <c r="AU184" s="18" t="s">
        <v>81</v>
      </c>
    </row>
    <row r="185" s="2" customFormat="1">
      <c r="A185" s="39"/>
      <c r="B185" s="40"/>
      <c r="C185" s="41"/>
      <c r="D185" s="223" t="s">
        <v>135</v>
      </c>
      <c r="E185" s="41"/>
      <c r="F185" s="224" t="s">
        <v>298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135</v>
      </c>
      <c r="AU185" s="18" t="s">
        <v>81</v>
      </c>
    </row>
    <row r="186" s="13" customFormat="1">
      <c r="A186" s="13"/>
      <c r="B186" s="225"/>
      <c r="C186" s="226"/>
      <c r="D186" s="223" t="s">
        <v>137</v>
      </c>
      <c r="E186" s="227" t="s">
        <v>19</v>
      </c>
      <c r="F186" s="228" t="s">
        <v>193</v>
      </c>
      <c r="G186" s="226"/>
      <c r="H186" s="229">
        <v>20.960000000000001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137</v>
      </c>
      <c r="AU186" s="235" t="s">
        <v>81</v>
      </c>
      <c r="AV186" s="13" t="s">
        <v>81</v>
      </c>
      <c r="AW186" s="13" t="s">
        <v>33</v>
      </c>
      <c r="AX186" s="13" t="s">
        <v>71</v>
      </c>
      <c r="AY186" s="235" t="s">
        <v>114</v>
      </c>
    </row>
    <row r="187" s="13" customFormat="1">
      <c r="A187" s="13"/>
      <c r="B187" s="225"/>
      <c r="C187" s="226"/>
      <c r="D187" s="223" t="s">
        <v>137</v>
      </c>
      <c r="E187" s="227" t="s">
        <v>19</v>
      </c>
      <c r="F187" s="228" t="s">
        <v>194</v>
      </c>
      <c r="G187" s="226"/>
      <c r="H187" s="229">
        <v>83.819999999999993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137</v>
      </c>
      <c r="AU187" s="235" t="s">
        <v>81</v>
      </c>
      <c r="AV187" s="13" t="s">
        <v>81</v>
      </c>
      <c r="AW187" s="13" t="s">
        <v>33</v>
      </c>
      <c r="AX187" s="13" t="s">
        <v>71</v>
      </c>
      <c r="AY187" s="235" t="s">
        <v>114</v>
      </c>
    </row>
    <row r="188" s="14" customFormat="1">
      <c r="A188" s="14"/>
      <c r="B188" s="236"/>
      <c r="C188" s="237"/>
      <c r="D188" s="223" t="s">
        <v>137</v>
      </c>
      <c r="E188" s="238" t="s">
        <v>19</v>
      </c>
      <c r="F188" s="239" t="s">
        <v>139</v>
      </c>
      <c r="G188" s="237"/>
      <c r="H188" s="240">
        <v>104.78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137</v>
      </c>
      <c r="AU188" s="246" t="s">
        <v>81</v>
      </c>
      <c r="AV188" s="14" t="s">
        <v>121</v>
      </c>
      <c r="AW188" s="14" t="s">
        <v>33</v>
      </c>
      <c r="AX188" s="14" t="s">
        <v>79</v>
      </c>
      <c r="AY188" s="246" t="s">
        <v>114</v>
      </c>
    </row>
    <row r="189" s="2" customFormat="1" ht="44.25" customHeight="1">
      <c r="A189" s="39"/>
      <c r="B189" s="40"/>
      <c r="C189" s="205" t="s">
        <v>7</v>
      </c>
      <c r="D189" s="205" t="s">
        <v>116</v>
      </c>
      <c r="E189" s="206" t="s">
        <v>303</v>
      </c>
      <c r="F189" s="207" t="s">
        <v>304</v>
      </c>
      <c r="G189" s="208" t="s">
        <v>119</v>
      </c>
      <c r="H189" s="209">
        <v>104.78</v>
      </c>
      <c r="I189" s="210"/>
      <c r="J189" s="211">
        <f>ROUND(I189*H189,2)</f>
        <v>0</v>
      </c>
      <c r="K189" s="207" t="s">
        <v>120</v>
      </c>
      <c r="L189" s="45"/>
      <c r="M189" s="212" t="s">
        <v>19</v>
      </c>
      <c r="N189" s="213" t="s">
        <v>42</v>
      </c>
      <c r="O189" s="85"/>
      <c r="P189" s="214">
        <f>O189*H189</f>
        <v>0</v>
      </c>
      <c r="Q189" s="214">
        <v>0.82326999999999995</v>
      </c>
      <c r="R189" s="214">
        <f>Q189*H189</f>
        <v>86.262230599999995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121</v>
      </c>
      <c r="AT189" s="216" t="s">
        <v>116</v>
      </c>
      <c r="AU189" s="216" t="s">
        <v>81</v>
      </c>
      <c r="AY189" s="18" t="s">
        <v>114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79</v>
      </c>
      <c r="BK189" s="217">
        <f>ROUND(I189*H189,2)</f>
        <v>0</v>
      </c>
      <c r="BL189" s="18" t="s">
        <v>121</v>
      </c>
      <c r="BM189" s="216" t="s">
        <v>305</v>
      </c>
    </row>
    <row r="190" s="2" customFormat="1">
      <c r="A190" s="39"/>
      <c r="B190" s="40"/>
      <c r="C190" s="41"/>
      <c r="D190" s="218" t="s">
        <v>123</v>
      </c>
      <c r="E190" s="41"/>
      <c r="F190" s="219" t="s">
        <v>306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123</v>
      </c>
      <c r="AU190" s="18" t="s">
        <v>81</v>
      </c>
    </row>
    <row r="191" s="13" customFormat="1">
      <c r="A191" s="13"/>
      <c r="B191" s="225"/>
      <c r="C191" s="226"/>
      <c r="D191" s="223" t="s">
        <v>137</v>
      </c>
      <c r="E191" s="227" t="s">
        <v>19</v>
      </c>
      <c r="F191" s="228" t="s">
        <v>193</v>
      </c>
      <c r="G191" s="226"/>
      <c r="H191" s="229">
        <v>20.960000000000001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137</v>
      </c>
      <c r="AU191" s="235" t="s">
        <v>81</v>
      </c>
      <c r="AV191" s="13" t="s">
        <v>81</v>
      </c>
      <c r="AW191" s="13" t="s">
        <v>33</v>
      </c>
      <c r="AX191" s="13" t="s">
        <v>71</v>
      </c>
      <c r="AY191" s="235" t="s">
        <v>114</v>
      </c>
    </row>
    <row r="192" s="13" customFormat="1">
      <c r="A192" s="13"/>
      <c r="B192" s="225"/>
      <c r="C192" s="226"/>
      <c r="D192" s="223" t="s">
        <v>137</v>
      </c>
      <c r="E192" s="227" t="s">
        <v>19</v>
      </c>
      <c r="F192" s="228" t="s">
        <v>194</v>
      </c>
      <c r="G192" s="226"/>
      <c r="H192" s="229">
        <v>83.819999999999993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137</v>
      </c>
      <c r="AU192" s="235" t="s">
        <v>81</v>
      </c>
      <c r="AV192" s="13" t="s">
        <v>81</v>
      </c>
      <c r="AW192" s="13" t="s">
        <v>33</v>
      </c>
      <c r="AX192" s="13" t="s">
        <v>71</v>
      </c>
      <c r="AY192" s="235" t="s">
        <v>114</v>
      </c>
    </row>
    <row r="193" s="14" customFormat="1">
      <c r="A193" s="14"/>
      <c r="B193" s="236"/>
      <c r="C193" s="237"/>
      <c r="D193" s="223" t="s">
        <v>137</v>
      </c>
      <c r="E193" s="238" t="s">
        <v>19</v>
      </c>
      <c r="F193" s="239" t="s">
        <v>139</v>
      </c>
      <c r="G193" s="237"/>
      <c r="H193" s="240">
        <v>104.78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137</v>
      </c>
      <c r="AU193" s="246" t="s">
        <v>81</v>
      </c>
      <c r="AV193" s="14" t="s">
        <v>121</v>
      </c>
      <c r="AW193" s="14" t="s">
        <v>33</v>
      </c>
      <c r="AX193" s="14" t="s">
        <v>79</v>
      </c>
      <c r="AY193" s="246" t="s">
        <v>114</v>
      </c>
    </row>
    <row r="194" s="12" customFormat="1" ht="22.8" customHeight="1">
      <c r="A194" s="12"/>
      <c r="B194" s="189"/>
      <c r="C194" s="190"/>
      <c r="D194" s="191" t="s">
        <v>70</v>
      </c>
      <c r="E194" s="203" t="s">
        <v>171</v>
      </c>
      <c r="F194" s="203" t="s">
        <v>307</v>
      </c>
      <c r="G194" s="190"/>
      <c r="H194" s="190"/>
      <c r="I194" s="193"/>
      <c r="J194" s="204">
        <f>BK194</f>
        <v>0</v>
      </c>
      <c r="K194" s="190"/>
      <c r="L194" s="195"/>
      <c r="M194" s="196"/>
      <c r="N194" s="197"/>
      <c r="O194" s="197"/>
      <c r="P194" s="198">
        <f>SUM(P195:P203)</f>
        <v>0</v>
      </c>
      <c r="Q194" s="197"/>
      <c r="R194" s="198">
        <f>SUM(R195:R203)</f>
        <v>0</v>
      </c>
      <c r="S194" s="197"/>
      <c r="T194" s="199">
        <f>SUM(T195:T203)</f>
        <v>60.862000000000002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0" t="s">
        <v>79</v>
      </c>
      <c r="AT194" s="201" t="s">
        <v>70</v>
      </c>
      <c r="AU194" s="201" t="s">
        <v>79</v>
      </c>
      <c r="AY194" s="200" t="s">
        <v>114</v>
      </c>
      <c r="BK194" s="202">
        <f>SUM(BK195:BK203)</f>
        <v>0</v>
      </c>
    </row>
    <row r="195" s="2" customFormat="1" ht="62.7" customHeight="1">
      <c r="A195" s="39"/>
      <c r="B195" s="40"/>
      <c r="C195" s="205" t="s">
        <v>308</v>
      </c>
      <c r="D195" s="205" t="s">
        <v>116</v>
      </c>
      <c r="E195" s="206" t="s">
        <v>309</v>
      </c>
      <c r="F195" s="207" t="s">
        <v>310</v>
      </c>
      <c r="G195" s="208" t="s">
        <v>132</v>
      </c>
      <c r="H195" s="209">
        <v>17.960000000000001</v>
      </c>
      <c r="I195" s="210"/>
      <c r="J195" s="211">
        <f>ROUND(I195*H195,2)</f>
        <v>0</v>
      </c>
      <c r="K195" s="207" t="s">
        <v>120</v>
      </c>
      <c r="L195" s="45"/>
      <c r="M195" s="212" t="s">
        <v>19</v>
      </c>
      <c r="N195" s="213" t="s">
        <v>42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2.8999999999999999</v>
      </c>
      <c r="T195" s="215">
        <f>S195*H195</f>
        <v>52.084000000000003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121</v>
      </c>
      <c r="AT195" s="216" t="s">
        <v>116</v>
      </c>
      <c r="AU195" s="216" t="s">
        <v>81</v>
      </c>
      <c r="AY195" s="18" t="s">
        <v>114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79</v>
      </c>
      <c r="BK195" s="217">
        <f>ROUND(I195*H195,2)</f>
        <v>0</v>
      </c>
      <c r="BL195" s="18" t="s">
        <v>121</v>
      </c>
      <c r="BM195" s="216" t="s">
        <v>311</v>
      </c>
    </row>
    <row r="196" s="2" customFormat="1">
      <c r="A196" s="39"/>
      <c r="B196" s="40"/>
      <c r="C196" s="41"/>
      <c r="D196" s="218" t="s">
        <v>123</v>
      </c>
      <c r="E196" s="41"/>
      <c r="F196" s="219" t="s">
        <v>312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123</v>
      </c>
      <c r="AU196" s="18" t="s">
        <v>81</v>
      </c>
    </row>
    <row r="197" s="13" customFormat="1">
      <c r="A197" s="13"/>
      <c r="B197" s="225"/>
      <c r="C197" s="226"/>
      <c r="D197" s="223" t="s">
        <v>137</v>
      </c>
      <c r="E197" s="227" t="s">
        <v>19</v>
      </c>
      <c r="F197" s="228" t="s">
        <v>271</v>
      </c>
      <c r="G197" s="226"/>
      <c r="H197" s="229">
        <v>7.96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137</v>
      </c>
      <c r="AU197" s="235" t="s">
        <v>81</v>
      </c>
      <c r="AV197" s="13" t="s">
        <v>81</v>
      </c>
      <c r="AW197" s="13" t="s">
        <v>33</v>
      </c>
      <c r="AX197" s="13" t="s">
        <v>71</v>
      </c>
      <c r="AY197" s="235" t="s">
        <v>114</v>
      </c>
    </row>
    <row r="198" s="13" customFormat="1">
      <c r="A198" s="13"/>
      <c r="B198" s="225"/>
      <c r="C198" s="226"/>
      <c r="D198" s="223" t="s">
        <v>137</v>
      </c>
      <c r="E198" s="227" t="s">
        <v>19</v>
      </c>
      <c r="F198" s="228" t="s">
        <v>272</v>
      </c>
      <c r="G198" s="226"/>
      <c r="H198" s="229">
        <v>10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137</v>
      </c>
      <c r="AU198" s="235" t="s">
        <v>81</v>
      </c>
      <c r="AV198" s="13" t="s">
        <v>81</v>
      </c>
      <c r="AW198" s="13" t="s">
        <v>33</v>
      </c>
      <c r="AX198" s="13" t="s">
        <v>71</v>
      </c>
      <c r="AY198" s="235" t="s">
        <v>114</v>
      </c>
    </row>
    <row r="199" s="14" customFormat="1">
      <c r="A199" s="14"/>
      <c r="B199" s="236"/>
      <c r="C199" s="237"/>
      <c r="D199" s="223" t="s">
        <v>137</v>
      </c>
      <c r="E199" s="238" t="s">
        <v>19</v>
      </c>
      <c r="F199" s="239" t="s">
        <v>139</v>
      </c>
      <c r="G199" s="237"/>
      <c r="H199" s="240">
        <v>17.960000000000001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137</v>
      </c>
      <c r="AU199" s="246" t="s">
        <v>81</v>
      </c>
      <c r="AV199" s="14" t="s">
        <v>121</v>
      </c>
      <c r="AW199" s="14" t="s">
        <v>33</v>
      </c>
      <c r="AX199" s="14" t="s">
        <v>79</v>
      </c>
      <c r="AY199" s="246" t="s">
        <v>114</v>
      </c>
    </row>
    <row r="200" s="2" customFormat="1" ht="49.05" customHeight="1">
      <c r="A200" s="39"/>
      <c r="B200" s="40"/>
      <c r="C200" s="205" t="s">
        <v>313</v>
      </c>
      <c r="D200" s="205" t="s">
        <v>116</v>
      </c>
      <c r="E200" s="206" t="s">
        <v>314</v>
      </c>
      <c r="F200" s="207" t="s">
        <v>315</v>
      </c>
      <c r="G200" s="208" t="s">
        <v>132</v>
      </c>
      <c r="H200" s="209">
        <v>3.9900000000000002</v>
      </c>
      <c r="I200" s="210"/>
      <c r="J200" s="211">
        <f>ROUND(I200*H200,2)</f>
        <v>0</v>
      </c>
      <c r="K200" s="207" t="s">
        <v>120</v>
      </c>
      <c r="L200" s="45"/>
      <c r="M200" s="212" t="s">
        <v>19</v>
      </c>
      <c r="N200" s="213" t="s">
        <v>42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2.2000000000000002</v>
      </c>
      <c r="T200" s="215">
        <f>S200*H200</f>
        <v>8.7780000000000005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121</v>
      </c>
      <c r="AT200" s="216" t="s">
        <v>116</v>
      </c>
      <c r="AU200" s="216" t="s">
        <v>81</v>
      </c>
      <c r="AY200" s="18" t="s">
        <v>114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79</v>
      </c>
      <c r="BK200" s="217">
        <f>ROUND(I200*H200,2)</f>
        <v>0</v>
      </c>
      <c r="BL200" s="18" t="s">
        <v>121</v>
      </c>
      <c r="BM200" s="216" t="s">
        <v>316</v>
      </c>
    </row>
    <row r="201" s="2" customFormat="1">
      <c r="A201" s="39"/>
      <c r="B201" s="40"/>
      <c r="C201" s="41"/>
      <c r="D201" s="218" t="s">
        <v>123</v>
      </c>
      <c r="E201" s="41"/>
      <c r="F201" s="219" t="s">
        <v>317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123</v>
      </c>
      <c r="AU201" s="18" t="s">
        <v>81</v>
      </c>
    </row>
    <row r="202" s="13" customFormat="1">
      <c r="A202" s="13"/>
      <c r="B202" s="225"/>
      <c r="C202" s="226"/>
      <c r="D202" s="223" t="s">
        <v>137</v>
      </c>
      <c r="E202" s="227" t="s">
        <v>19</v>
      </c>
      <c r="F202" s="228" t="s">
        <v>279</v>
      </c>
      <c r="G202" s="226"/>
      <c r="H202" s="229">
        <v>3.9900000000000002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137</v>
      </c>
      <c r="AU202" s="235" t="s">
        <v>81</v>
      </c>
      <c r="AV202" s="13" t="s">
        <v>81</v>
      </c>
      <c r="AW202" s="13" t="s">
        <v>33</v>
      </c>
      <c r="AX202" s="13" t="s">
        <v>71</v>
      </c>
      <c r="AY202" s="235" t="s">
        <v>114</v>
      </c>
    </row>
    <row r="203" s="14" customFormat="1">
      <c r="A203" s="14"/>
      <c r="B203" s="236"/>
      <c r="C203" s="237"/>
      <c r="D203" s="223" t="s">
        <v>137</v>
      </c>
      <c r="E203" s="238" t="s">
        <v>19</v>
      </c>
      <c r="F203" s="239" t="s">
        <v>139</v>
      </c>
      <c r="G203" s="237"/>
      <c r="H203" s="240">
        <v>3.9900000000000002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137</v>
      </c>
      <c r="AU203" s="246" t="s">
        <v>81</v>
      </c>
      <c r="AV203" s="14" t="s">
        <v>121</v>
      </c>
      <c r="AW203" s="14" t="s">
        <v>33</v>
      </c>
      <c r="AX203" s="14" t="s">
        <v>79</v>
      </c>
      <c r="AY203" s="246" t="s">
        <v>114</v>
      </c>
    </row>
    <row r="204" s="12" customFormat="1" ht="22.8" customHeight="1">
      <c r="A204" s="12"/>
      <c r="B204" s="189"/>
      <c r="C204" s="190"/>
      <c r="D204" s="191" t="s">
        <v>70</v>
      </c>
      <c r="E204" s="203" t="s">
        <v>169</v>
      </c>
      <c r="F204" s="203" t="s">
        <v>170</v>
      </c>
      <c r="G204" s="190"/>
      <c r="H204" s="190"/>
      <c r="I204" s="193"/>
      <c r="J204" s="204">
        <f>BK204</f>
        <v>0</v>
      </c>
      <c r="K204" s="190"/>
      <c r="L204" s="195"/>
      <c r="M204" s="196"/>
      <c r="N204" s="197"/>
      <c r="O204" s="197"/>
      <c r="P204" s="198">
        <f>SUM(P205:P216)</f>
        <v>0</v>
      </c>
      <c r="Q204" s="197"/>
      <c r="R204" s="198">
        <f>SUM(R205:R216)</f>
        <v>0</v>
      </c>
      <c r="S204" s="197"/>
      <c r="T204" s="199">
        <f>SUM(T205:T216)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0" t="s">
        <v>79</v>
      </c>
      <c r="AT204" s="201" t="s">
        <v>70</v>
      </c>
      <c r="AU204" s="201" t="s">
        <v>79</v>
      </c>
      <c r="AY204" s="200" t="s">
        <v>114</v>
      </c>
      <c r="BK204" s="202">
        <f>SUM(BK205:BK216)</f>
        <v>0</v>
      </c>
    </row>
    <row r="205" s="2" customFormat="1" ht="44.25" customHeight="1">
      <c r="A205" s="39"/>
      <c r="B205" s="40"/>
      <c r="C205" s="205" t="s">
        <v>211</v>
      </c>
      <c r="D205" s="205" t="s">
        <v>116</v>
      </c>
      <c r="E205" s="206" t="s">
        <v>318</v>
      </c>
      <c r="F205" s="207" t="s">
        <v>319</v>
      </c>
      <c r="G205" s="208" t="s">
        <v>174</v>
      </c>
      <c r="H205" s="209">
        <v>33.924999999999997</v>
      </c>
      <c r="I205" s="210"/>
      <c r="J205" s="211">
        <f>ROUND(I205*H205,2)</f>
        <v>0</v>
      </c>
      <c r="K205" s="207" t="s">
        <v>120</v>
      </c>
      <c r="L205" s="45"/>
      <c r="M205" s="212" t="s">
        <v>19</v>
      </c>
      <c r="N205" s="213" t="s">
        <v>42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121</v>
      </c>
      <c r="AT205" s="216" t="s">
        <v>116</v>
      </c>
      <c r="AU205" s="216" t="s">
        <v>81</v>
      </c>
      <c r="AY205" s="18" t="s">
        <v>114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79</v>
      </c>
      <c r="BK205" s="217">
        <f>ROUND(I205*H205,2)</f>
        <v>0</v>
      </c>
      <c r="BL205" s="18" t="s">
        <v>121</v>
      </c>
      <c r="BM205" s="216" t="s">
        <v>320</v>
      </c>
    </row>
    <row r="206" s="2" customFormat="1">
      <c r="A206" s="39"/>
      <c r="B206" s="40"/>
      <c r="C206" s="41"/>
      <c r="D206" s="218" t="s">
        <v>123</v>
      </c>
      <c r="E206" s="41"/>
      <c r="F206" s="219" t="s">
        <v>321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123</v>
      </c>
      <c r="AU206" s="18" t="s">
        <v>81</v>
      </c>
    </row>
    <row r="207" s="13" customFormat="1">
      <c r="A207" s="13"/>
      <c r="B207" s="225"/>
      <c r="C207" s="226"/>
      <c r="D207" s="223" t="s">
        <v>137</v>
      </c>
      <c r="E207" s="227" t="s">
        <v>19</v>
      </c>
      <c r="F207" s="228" t="s">
        <v>322</v>
      </c>
      <c r="G207" s="226"/>
      <c r="H207" s="229">
        <v>25.146999999999998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137</v>
      </c>
      <c r="AU207" s="235" t="s">
        <v>81</v>
      </c>
      <c r="AV207" s="13" t="s">
        <v>81</v>
      </c>
      <c r="AW207" s="13" t="s">
        <v>33</v>
      </c>
      <c r="AX207" s="13" t="s">
        <v>71</v>
      </c>
      <c r="AY207" s="235" t="s">
        <v>114</v>
      </c>
    </row>
    <row r="208" s="13" customFormat="1">
      <c r="A208" s="13"/>
      <c r="B208" s="225"/>
      <c r="C208" s="226"/>
      <c r="D208" s="223" t="s">
        <v>137</v>
      </c>
      <c r="E208" s="227" t="s">
        <v>19</v>
      </c>
      <c r="F208" s="228" t="s">
        <v>323</v>
      </c>
      <c r="G208" s="226"/>
      <c r="H208" s="229">
        <v>8.7780000000000005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137</v>
      </c>
      <c r="AU208" s="235" t="s">
        <v>81</v>
      </c>
      <c r="AV208" s="13" t="s">
        <v>81</v>
      </c>
      <c r="AW208" s="13" t="s">
        <v>33</v>
      </c>
      <c r="AX208" s="13" t="s">
        <v>71</v>
      </c>
      <c r="AY208" s="235" t="s">
        <v>114</v>
      </c>
    </row>
    <row r="209" s="14" customFormat="1">
      <c r="A209" s="14"/>
      <c r="B209" s="236"/>
      <c r="C209" s="237"/>
      <c r="D209" s="223" t="s">
        <v>137</v>
      </c>
      <c r="E209" s="238" t="s">
        <v>19</v>
      </c>
      <c r="F209" s="239" t="s">
        <v>139</v>
      </c>
      <c r="G209" s="237"/>
      <c r="H209" s="240">
        <v>33.924999999999997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137</v>
      </c>
      <c r="AU209" s="246" t="s">
        <v>81</v>
      </c>
      <c r="AV209" s="14" t="s">
        <v>121</v>
      </c>
      <c r="AW209" s="14" t="s">
        <v>33</v>
      </c>
      <c r="AX209" s="14" t="s">
        <v>79</v>
      </c>
      <c r="AY209" s="246" t="s">
        <v>114</v>
      </c>
    </row>
    <row r="210" s="2" customFormat="1" ht="37.8" customHeight="1">
      <c r="A210" s="39"/>
      <c r="B210" s="40"/>
      <c r="C210" s="205" t="s">
        <v>324</v>
      </c>
      <c r="D210" s="205" t="s">
        <v>116</v>
      </c>
      <c r="E210" s="206" t="s">
        <v>325</v>
      </c>
      <c r="F210" s="207" t="s">
        <v>326</v>
      </c>
      <c r="G210" s="208" t="s">
        <v>174</v>
      </c>
      <c r="H210" s="209">
        <v>153.59200000000001</v>
      </c>
      <c r="I210" s="210"/>
      <c r="J210" s="211">
        <f>ROUND(I210*H210,2)</f>
        <v>0</v>
      </c>
      <c r="K210" s="207" t="s">
        <v>120</v>
      </c>
      <c r="L210" s="45"/>
      <c r="M210" s="212" t="s">
        <v>19</v>
      </c>
      <c r="N210" s="213" t="s">
        <v>42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121</v>
      </c>
      <c r="AT210" s="216" t="s">
        <v>116</v>
      </c>
      <c r="AU210" s="216" t="s">
        <v>81</v>
      </c>
      <c r="AY210" s="18" t="s">
        <v>114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79</v>
      </c>
      <c r="BK210" s="217">
        <f>ROUND(I210*H210,2)</f>
        <v>0</v>
      </c>
      <c r="BL210" s="18" t="s">
        <v>121</v>
      </c>
      <c r="BM210" s="216" t="s">
        <v>327</v>
      </c>
    </row>
    <row r="211" s="2" customFormat="1">
      <c r="A211" s="39"/>
      <c r="B211" s="40"/>
      <c r="C211" s="41"/>
      <c r="D211" s="218" t="s">
        <v>123</v>
      </c>
      <c r="E211" s="41"/>
      <c r="F211" s="219" t="s">
        <v>328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123</v>
      </c>
      <c r="AU211" s="18" t="s">
        <v>81</v>
      </c>
    </row>
    <row r="212" s="2" customFormat="1" ht="49.05" customHeight="1">
      <c r="A212" s="39"/>
      <c r="B212" s="40"/>
      <c r="C212" s="205" t="s">
        <v>329</v>
      </c>
      <c r="D212" s="205" t="s">
        <v>116</v>
      </c>
      <c r="E212" s="206" t="s">
        <v>330</v>
      </c>
      <c r="F212" s="207" t="s">
        <v>331</v>
      </c>
      <c r="G212" s="208" t="s">
        <v>174</v>
      </c>
      <c r="H212" s="209">
        <v>1382.328</v>
      </c>
      <c r="I212" s="210"/>
      <c r="J212" s="211">
        <f>ROUND(I212*H212,2)</f>
        <v>0</v>
      </c>
      <c r="K212" s="207" t="s">
        <v>120</v>
      </c>
      <c r="L212" s="45"/>
      <c r="M212" s="212" t="s">
        <v>19</v>
      </c>
      <c r="N212" s="213" t="s">
        <v>42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121</v>
      </c>
      <c r="AT212" s="216" t="s">
        <v>116</v>
      </c>
      <c r="AU212" s="216" t="s">
        <v>81</v>
      </c>
      <c r="AY212" s="18" t="s">
        <v>114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79</v>
      </c>
      <c r="BK212" s="217">
        <f>ROUND(I212*H212,2)</f>
        <v>0</v>
      </c>
      <c r="BL212" s="18" t="s">
        <v>121</v>
      </c>
      <c r="BM212" s="216" t="s">
        <v>332</v>
      </c>
    </row>
    <row r="213" s="2" customFormat="1">
      <c r="A213" s="39"/>
      <c r="B213" s="40"/>
      <c r="C213" s="41"/>
      <c r="D213" s="218" t="s">
        <v>123</v>
      </c>
      <c r="E213" s="41"/>
      <c r="F213" s="219" t="s">
        <v>333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123</v>
      </c>
      <c r="AU213" s="18" t="s">
        <v>81</v>
      </c>
    </row>
    <row r="214" s="2" customFormat="1">
      <c r="A214" s="39"/>
      <c r="B214" s="40"/>
      <c r="C214" s="41"/>
      <c r="D214" s="223" t="s">
        <v>135</v>
      </c>
      <c r="E214" s="41"/>
      <c r="F214" s="224" t="s">
        <v>334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135</v>
      </c>
      <c r="AU214" s="18" t="s">
        <v>81</v>
      </c>
    </row>
    <row r="215" s="13" customFormat="1">
      <c r="A215" s="13"/>
      <c r="B215" s="225"/>
      <c r="C215" s="226"/>
      <c r="D215" s="223" t="s">
        <v>137</v>
      </c>
      <c r="E215" s="227" t="s">
        <v>19</v>
      </c>
      <c r="F215" s="228" t="s">
        <v>335</v>
      </c>
      <c r="G215" s="226"/>
      <c r="H215" s="229">
        <v>1382.328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137</v>
      </c>
      <c r="AU215" s="235" t="s">
        <v>81</v>
      </c>
      <c r="AV215" s="13" t="s">
        <v>81</v>
      </c>
      <c r="AW215" s="13" t="s">
        <v>33</v>
      </c>
      <c r="AX215" s="13" t="s">
        <v>71</v>
      </c>
      <c r="AY215" s="235" t="s">
        <v>114</v>
      </c>
    </row>
    <row r="216" s="14" customFormat="1">
      <c r="A216" s="14"/>
      <c r="B216" s="236"/>
      <c r="C216" s="237"/>
      <c r="D216" s="223" t="s">
        <v>137</v>
      </c>
      <c r="E216" s="238" t="s">
        <v>19</v>
      </c>
      <c r="F216" s="239" t="s">
        <v>139</v>
      </c>
      <c r="G216" s="237"/>
      <c r="H216" s="240">
        <v>1382.328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137</v>
      </c>
      <c r="AU216" s="246" t="s">
        <v>81</v>
      </c>
      <c r="AV216" s="14" t="s">
        <v>121</v>
      </c>
      <c r="AW216" s="14" t="s">
        <v>33</v>
      </c>
      <c r="AX216" s="14" t="s">
        <v>79</v>
      </c>
      <c r="AY216" s="246" t="s">
        <v>114</v>
      </c>
    </row>
    <row r="217" s="12" customFormat="1" ht="22.8" customHeight="1">
      <c r="A217" s="12"/>
      <c r="B217" s="189"/>
      <c r="C217" s="190"/>
      <c r="D217" s="191" t="s">
        <v>70</v>
      </c>
      <c r="E217" s="203" t="s">
        <v>178</v>
      </c>
      <c r="F217" s="203" t="s">
        <v>179</v>
      </c>
      <c r="G217" s="190"/>
      <c r="H217" s="190"/>
      <c r="I217" s="193"/>
      <c r="J217" s="204">
        <f>BK217</f>
        <v>0</v>
      </c>
      <c r="K217" s="190"/>
      <c r="L217" s="195"/>
      <c r="M217" s="196"/>
      <c r="N217" s="197"/>
      <c r="O217" s="197"/>
      <c r="P217" s="198">
        <f>SUM(P218:P219)</f>
        <v>0</v>
      </c>
      <c r="Q217" s="197"/>
      <c r="R217" s="198">
        <f>SUM(R218:R219)</f>
        <v>0</v>
      </c>
      <c r="S217" s="197"/>
      <c r="T217" s="199">
        <f>SUM(T218:T219)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0" t="s">
        <v>79</v>
      </c>
      <c r="AT217" s="201" t="s">
        <v>70</v>
      </c>
      <c r="AU217" s="201" t="s">
        <v>79</v>
      </c>
      <c r="AY217" s="200" t="s">
        <v>114</v>
      </c>
      <c r="BK217" s="202">
        <f>SUM(BK218:BK219)</f>
        <v>0</v>
      </c>
    </row>
    <row r="218" s="2" customFormat="1" ht="24.15" customHeight="1">
      <c r="A218" s="39"/>
      <c r="B218" s="40"/>
      <c r="C218" s="205" t="s">
        <v>336</v>
      </c>
      <c r="D218" s="205" t="s">
        <v>116</v>
      </c>
      <c r="E218" s="206" t="s">
        <v>337</v>
      </c>
      <c r="F218" s="207" t="s">
        <v>338</v>
      </c>
      <c r="G218" s="208" t="s">
        <v>174</v>
      </c>
      <c r="H218" s="209">
        <v>201.71199999999999</v>
      </c>
      <c r="I218" s="210"/>
      <c r="J218" s="211">
        <f>ROUND(I218*H218,2)</f>
        <v>0</v>
      </c>
      <c r="K218" s="207" t="s">
        <v>120</v>
      </c>
      <c r="L218" s="45"/>
      <c r="M218" s="212" t="s">
        <v>19</v>
      </c>
      <c r="N218" s="213" t="s">
        <v>42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121</v>
      </c>
      <c r="AT218" s="216" t="s">
        <v>116</v>
      </c>
      <c r="AU218" s="216" t="s">
        <v>81</v>
      </c>
      <c r="AY218" s="18" t="s">
        <v>114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79</v>
      </c>
      <c r="BK218" s="217">
        <f>ROUND(I218*H218,2)</f>
        <v>0</v>
      </c>
      <c r="BL218" s="18" t="s">
        <v>121</v>
      </c>
      <c r="BM218" s="216" t="s">
        <v>339</v>
      </c>
    </row>
    <row r="219" s="2" customFormat="1">
      <c r="A219" s="39"/>
      <c r="B219" s="40"/>
      <c r="C219" s="41"/>
      <c r="D219" s="218" t="s">
        <v>123</v>
      </c>
      <c r="E219" s="41"/>
      <c r="F219" s="219" t="s">
        <v>340</v>
      </c>
      <c r="G219" s="41"/>
      <c r="H219" s="41"/>
      <c r="I219" s="220"/>
      <c r="J219" s="41"/>
      <c r="K219" s="41"/>
      <c r="L219" s="45"/>
      <c r="M219" s="257"/>
      <c r="N219" s="258"/>
      <c r="O219" s="259"/>
      <c r="P219" s="259"/>
      <c r="Q219" s="259"/>
      <c r="R219" s="259"/>
      <c r="S219" s="259"/>
      <c r="T219" s="260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123</v>
      </c>
      <c r="AU219" s="18" t="s">
        <v>81</v>
      </c>
    </row>
    <row r="220" s="2" customFormat="1" ht="6.96" customHeight="1">
      <c r="A220" s="39"/>
      <c r="B220" s="60"/>
      <c r="C220" s="61"/>
      <c r="D220" s="61"/>
      <c r="E220" s="61"/>
      <c r="F220" s="61"/>
      <c r="G220" s="61"/>
      <c r="H220" s="61"/>
      <c r="I220" s="61"/>
      <c r="J220" s="61"/>
      <c r="K220" s="61"/>
      <c r="L220" s="45"/>
      <c r="M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</row>
  </sheetData>
  <sheetProtection sheet="1" autoFilter="0" formatColumns="0" formatRows="0" objects="1" scenarios="1" spinCount="100000" saltValue="aPnCWdcStiekDUHKTXF/k6mGxiXico8VyDvrsat/EDEV4Yd48/r7FbQdCwrzfNHwOwk4r2WqoF7AvT10emXTug==" hashValue="ox4KkazWD9ua+iIXyNk2Q55oUOShYd0V+ghcmfsOYzF6paUSB8H9rajOAD1C0zd+ZMpTECWe/O6tnfHhD8+nyA==" algorithmName="SHA-512" password="CC35"/>
  <autoFilter ref="C85:K21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1/113107321"/>
    <hyperlink ref="F95" r:id="rId2" display="https://podminky.urs.cz/item/CS_URS_2024_01/113107330"/>
    <hyperlink ref="F100" r:id="rId3" display="https://podminky.urs.cz/item/CS_URS_2024_01/114203103"/>
    <hyperlink ref="F105" r:id="rId4" display="https://podminky.urs.cz/item/CS_URS_2024_01/115001105"/>
    <hyperlink ref="F110" r:id="rId5" display="https://podminky.urs.cz/item/CS_URS_2024_01/115101201"/>
    <hyperlink ref="F114" r:id="rId6" display="https://podminky.urs.cz/item/CS_URS_2024_01/115101301"/>
    <hyperlink ref="F119" r:id="rId7" display="https://podminky.urs.cz/item/CS_URS_2024_01/124153100"/>
    <hyperlink ref="F124" r:id="rId8" display="https://podminky.urs.cz/item/CS_URS_2024_01/162251102"/>
    <hyperlink ref="F130" r:id="rId9" display="https://podminky.urs.cz/item/CS_URS_2024_01/171151103"/>
    <hyperlink ref="F136" r:id="rId10" display="https://podminky.urs.cz/item/CS_URS_2024_01/171201231"/>
    <hyperlink ref="F142" r:id="rId11" display="https://podminky.urs.cz/item/CS_URS_2024_01/174151101"/>
    <hyperlink ref="F147" r:id="rId12" display="https://podminky.urs.cz/item/CS_URS_2024_01/181411122"/>
    <hyperlink ref="F153" r:id="rId13" display="https://podminky.urs.cz/item/CS_URS_2024_01/181411123"/>
    <hyperlink ref="F158" r:id="rId14" display="https://podminky.urs.cz/item/CS_URS_2024_01/321213345"/>
    <hyperlink ref="F163" r:id="rId15" display="https://podminky.urs.cz/item/CS_URS_2024_01/321311115"/>
    <hyperlink ref="F168" r:id="rId16" display="https://podminky.urs.cz/item/CS_URS_2024_01/321351010"/>
    <hyperlink ref="F173" r:id="rId17" display="https://podminky.urs.cz/item/CS_URS_2024_01/321352010"/>
    <hyperlink ref="F178" r:id="rId18" display="https://podminky.urs.cz/item/CS_URS_2024_01/451311111"/>
    <hyperlink ref="F184" r:id="rId19" display="https://podminky.urs.cz/item/CS_URS_2024_01/451571211"/>
    <hyperlink ref="F190" r:id="rId20" display="https://podminky.urs.cz/item/CS_URS_2024_01/465513227"/>
    <hyperlink ref="F196" r:id="rId21" display="https://podminky.urs.cz/item/CS_URS_2024_01/966025112"/>
    <hyperlink ref="F201" r:id="rId22" display="https://podminky.urs.cz/item/CS_URS_2024_01/966045111"/>
    <hyperlink ref="F206" r:id="rId23" display="https://podminky.urs.cz/item/CS_URS_2024_01/997013601"/>
    <hyperlink ref="F211" r:id="rId24" display="https://podminky.urs.cz/item/CS_URS_2024_01/997321511"/>
    <hyperlink ref="F213" r:id="rId25" display="https://podminky.urs.cz/item/CS_URS_2024_01/997321519"/>
    <hyperlink ref="F219" r:id="rId26" display="https://podminky.urs.cz/item/CS_URS_2024_01/9983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Burkvízský potok- Linhartovy, km 0,000- 0,280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341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13. 11. 2023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ROUND((SUM(BE84:BE103)),  2)</f>
        <v>0</v>
      </c>
      <c r="G33" s="39"/>
      <c r="H33" s="39"/>
      <c r="I33" s="149">
        <v>0.20999999999999999</v>
      </c>
      <c r="J33" s="148">
        <f>ROUND(((SUM(BE84:BE103))*I33),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ROUND((SUM(BF84:BF103)),  2)</f>
        <v>0</v>
      </c>
      <c r="G34" s="39"/>
      <c r="H34" s="39"/>
      <c r="I34" s="149">
        <v>0.12</v>
      </c>
      <c r="J34" s="148">
        <f>ROUND(((SUM(BF84:BF103))*I34),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ROUND((SUM(BG84:BG103)),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ROUND((SUM(BH84:BH103)),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ROUND((SUM(BI84:BI103)),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Burkvízský potok- Linhartovy, km 0,000- 0,280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Linhartovy</v>
      </c>
      <c r="G52" s="41"/>
      <c r="H52" s="41"/>
      <c r="I52" s="33" t="s">
        <v>23</v>
      </c>
      <c r="J52" s="73" t="str">
        <f>IF(J12="","",J12)</f>
        <v>13. 11. 2023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Odry, státní podnik</v>
      </c>
      <c r="G54" s="41"/>
      <c r="H54" s="41"/>
      <c r="I54" s="33" t="s">
        <v>31</v>
      </c>
      <c r="J54" s="37" t="str">
        <f>E21</f>
        <v>Ing. Aneta Samková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Aneta Samková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342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343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344</v>
      </c>
      <c r="E62" s="175"/>
      <c r="F62" s="175"/>
      <c r="G62" s="175"/>
      <c r="H62" s="175"/>
      <c r="I62" s="175"/>
      <c r="J62" s="176">
        <f>J90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345</v>
      </c>
      <c r="E63" s="175"/>
      <c r="F63" s="175"/>
      <c r="G63" s="175"/>
      <c r="H63" s="175"/>
      <c r="I63" s="175"/>
      <c r="J63" s="176">
        <f>J94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346</v>
      </c>
      <c r="E64" s="175"/>
      <c r="F64" s="175"/>
      <c r="G64" s="175"/>
      <c r="H64" s="175"/>
      <c r="I64" s="175"/>
      <c r="J64" s="176">
        <f>J100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99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Burkvízský potok- Linhartovy, km 0,000- 0,280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89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VON - Vedlejší a ostatní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Linhartovy</v>
      </c>
      <c r="G78" s="41"/>
      <c r="H78" s="41"/>
      <c r="I78" s="33" t="s">
        <v>23</v>
      </c>
      <c r="J78" s="73" t="str">
        <f>IF(J12="","",J12)</f>
        <v>13. 11. 2023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Povodí Odry, státní podnik</v>
      </c>
      <c r="G80" s="41"/>
      <c r="H80" s="41"/>
      <c r="I80" s="33" t="s">
        <v>31</v>
      </c>
      <c r="J80" s="37" t="str">
        <f>E21</f>
        <v>Ing. Aneta Samková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Ing. Aneta Samková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100</v>
      </c>
      <c r="D83" s="181" t="s">
        <v>56</v>
      </c>
      <c r="E83" s="181" t="s">
        <v>52</v>
      </c>
      <c r="F83" s="181" t="s">
        <v>53</v>
      </c>
      <c r="G83" s="181" t="s">
        <v>101</v>
      </c>
      <c r="H83" s="181" t="s">
        <v>102</v>
      </c>
      <c r="I83" s="181" t="s">
        <v>103</v>
      </c>
      <c r="J83" s="181" t="s">
        <v>93</v>
      </c>
      <c r="K83" s="182" t="s">
        <v>104</v>
      </c>
      <c r="L83" s="183"/>
      <c r="M83" s="93" t="s">
        <v>19</v>
      </c>
      <c r="N83" s="94" t="s">
        <v>41</v>
      </c>
      <c r="O83" s="94" t="s">
        <v>105</v>
      </c>
      <c r="P83" s="94" t="s">
        <v>106</v>
      </c>
      <c r="Q83" s="94" t="s">
        <v>107</v>
      </c>
      <c r="R83" s="94" t="s">
        <v>108</v>
      </c>
      <c r="S83" s="94" t="s">
        <v>109</v>
      </c>
      <c r="T83" s="95" t="s">
        <v>110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111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94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347</v>
      </c>
      <c r="F85" s="192" t="s">
        <v>348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P86+P90+P94+P100</f>
        <v>0</v>
      </c>
      <c r="Q85" s="197"/>
      <c r="R85" s="198">
        <f>R86+R90+R94+R100</f>
        <v>0</v>
      </c>
      <c r="S85" s="197"/>
      <c r="T85" s="199">
        <f>T86+T90+T94+T100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146</v>
      </c>
      <c r="AT85" s="201" t="s">
        <v>70</v>
      </c>
      <c r="AU85" s="201" t="s">
        <v>71</v>
      </c>
      <c r="AY85" s="200" t="s">
        <v>114</v>
      </c>
      <c r="BK85" s="202">
        <f>BK86+BK90+BK94+BK100</f>
        <v>0</v>
      </c>
    </row>
    <row r="86" s="12" customFormat="1" ht="22.8" customHeight="1">
      <c r="A86" s="12"/>
      <c r="B86" s="189"/>
      <c r="C86" s="190"/>
      <c r="D86" s="191" t="s">
        <v>70</v>
      </c>
      <c r="E86" s="203" t="s">
        <v>349</v>
      </c>
      <c r="F86" s="203" t="s">
        <v>350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SUM(P87:P89)</f>
        <v>0</v>
      </c>
      <c r="Q86" s="197"/>
      <c r="R86" s="198">
        <f>SUM(R87:R89)</f>
        <v>0</v>
      </c>
      <c r="S86" s="197"/>
      <c r="T86" s="199">
        <f>SUM(T87:T89)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146</v>
      </c>
      <c r="AT86" s="201" t="s">
        <v>70</v>
      </c>
      <c r="AU86" s="201" t="s">
        <v>79</v>
      </c>
      <c r="AY86" s="200" t="s">
        <v>114</v>
      </c>
      <c r="BK86" s="202">
        <f>SUM(BK87:BK89)</f>
        <v>0</v>
      </c>
    </row>
    <row r="87" s="2" customFormat="1" ht="16.5" customHeight="1">
      <c r="A87" s="39"/>
      <c r="B87" s="40"/>
      <c r="C87" s="205" t="s">
        <v>79</v>
      </c>
      <c r="D87" s="205" t="s">
        <v>116</v>
      </c>
      <c r="E87" s="206" t="s">
        <v>351</v>
      </c>
      <c r="F87" s="207" t="s">
        <v>352</v>
      </c>
      <c r="G87" s="208" t="s">
        <v>353</v>
      </c>
      <c r="H87" s="209">
        <v>1</v>
      </c>
      <c r="I87" s="210"/>
      <c r="J87" s="211">
        <f>ROUND(I87*H87,2)</f>
        <v>0</v>
      </c>
      <c r="K87" s="207" t="s">
        <v>120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354</v>
      </c>
      <c r="AT87" s="216" t="s">
        <v>116</v>
      </c>
      <c r="AU87" s="216" t="s">
        <v>81</v>
      </c>
      <c r="AY87" s="18" t="s">
        <v>114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354</v>
      </c>
      <c r="BM87" s="216" t="s">
        <v>355</v>
      </c>
    </row>
    <row r="88" s="2" customFormat="1">
      <c r="A88" s="39"/>
      <c r="B88" s="40"/>
      <c r="C88" s="41"/>
      <c r="D88" s="218" t="s">
        <v>123</v>
      </c>
      <c r="E88" s="41"/>
      <c r="F88" s="219" t="s">
        <v>356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123</v>
      </c>
      <c r="AU88" s="18" t="s">
        <v>81</v>
      </c>
    </row>
    <row r="89" s="2" customFormat="1">
      <c r="A89" s="39"/>
      <c r="B89" s="40"/>
      <c r="C89" s="41"/>
      <c r="D89" s="223" t="s">
        <v>135</v>
      </c>
      <c r="E89" s="41"/>
      <c r="F89" s="224" t="s">
        <v>357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135</v>
      </c>
      <c r="AU89" s="18" t="s">
        <v>81</v>
      </c>
    </row>
    <row r="90" s="12" customFormat="1" ht="22.8" customHeight="1">
      <c r="A90" s="12"/>
      <c r="B90" s="189"/>
      <c r="C90" s="190"/>
      <c r="D90" s="191" t="s">
        <v>70</v>
      </c>
      <c r="E90" s="203" t="s">
        <v>358</v>
      </c>
      <c r="F90" s="203" t="s">
        <v>359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SUM(P91:P93)</f>
        <v>0</v>
      </c>
      <c r="Q90" s="197"/>
      <c r="R90" s="198">
        <f>SUM(R91:R93)</f>
        <v>0</v>
      </c>
      <c r="S90" s="197"/>
      <c r="T90" s="199">
        <f>SUM(T91:T93)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146</v>
      </c>
      <c r="AT90" s="201" t="s">
        <v>70</v>
      </c>
      <c r="AU90" s="201" t="s">
        <v>79</v>
      </c>
      <c r="AY90" s="200" t="s">
        <v>114</v>
      </c>
      <c r="BK90" s="202">
        <f>SUM(BK91:BK93)</f>
        <v>0</v>
      </c>
    </row>
    <row r="91" s="2" customFormat="1" ht="16.5" customHeight="1">
      <c r="A91" s="39"/>
      <c r="B91" s="40"/>
      <c r="C91" s="205" t="s">
        <v>81</v>
      </c>
      <c r="D91" s="205" t="s">
        <v>116</v>
      </c>
      <c r="E91" s="206" t="s">
        <v>360</v>
      </c>
      <c r="F91" s="207" t="s">
        <v>361</v>
      </c>
      <c r="G91" s="208" t="s">
        <v>353</v>
      </c>
      <c r="H91" s="209">
        <v>3</v>
      </c>
      <c r="I91" s="210"/>
      <c r="J91" s="211">
        <f>ROUND(I91*H91,2)</f>
        <v>0</v>
      </c>
      <c r="K91" s="207" t="s">
        <v>120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354</v>
      </c>
      <c r="AT91" s="216" t="s">
        <v>116</v>
      </c>
      <c r="AU91" s="216" t="s">
        <v>81</v>
      </c>
      <c r="AY91" s="18" t="s">
        <v>114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354</v>
      </c>
      <c r="BM91" s="216" t="s">
        <v>362</v>
      </c>
    </row>
    <row r="92" s="2" customFormat="1">
      <c r="A92" s="39"/>
      <c r="B92" s="40"/>
      <c r="C92" s="41"/>
      <c r="D92" s="218" t="s">
        <v>123</v>
      </c>
      <c r="E92" s="41"/>
      <c r="F92" s="219" t="s">
        <v>363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123</v>
      </c>
      <c r="AU92" s="18" t="s">
        <v>81</v>
      </c>
    </row>
    <row r="93" s="2" customFormat="1">
      <c r="A93" s="39"/>
      <c r="B93" s="40"/>
      <c r="C93" s="41"/>
      <c r="D93" s="223" t="s">
        <v>135</v>
      </c>
      <c r="E93" s="41"/>
      <c r="F93" s="224" t="s">
        <v>364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135</v>
      </c>
      <c r="AU93" s="18" t="s">
        <v>81</v>
      </c>
    </row>
    <row r="94" s="12" customFormat="1" ht="22.8" customHeight="1">
      <c r="A94" s="12"/>
      <c r="B94" s="189"/>
      <c r="C94" s="190"/>
      <c r="D94" s="191" t="s">
        <v>70</v>
      </c>
      <c r="E94" s="203" t="s">
        <v>365</v>
      </c>
      <c r="F94" s="203" t="s">
        <v>366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SUM(P95:P99)</f>
        <v>0</v>
      </c>
      <c r="Q94" s="197"/>
      <c r="R94" s="198">
        <f>SUM(R95:R99)</f>
        <v>0</v>
      </c>
      <c r="S94" s="197"/>
      <c r="T94" s="199">
        <f>SUM(T95:T99)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146</v>
      </c>
      <c r="AT94" s="201" t="s">
        <v>70</v>
      </c>
      <c r="AU94" s="201" t="s">
        <v>79</v>
      </c>
      <c r="AY94" s="200" t="s">
        <v>114</v>
      </c>
      <c r="BK94" s="202">
        <f>SUM(BK95:BK99)</f>
        <v>0</v>
      </c>
    </row>
    <row r="95" s="2" customFormat="1" ht="16.5" customHeight="1">
      <c r="A95" s="39"/>
      <c r="B95" s="40"/>
      <c r="C95" s="205" t="s">
        <v>129</v>
      </c>
      <c r="D95" s="205" t="s">
        <v>116</v>
      </c>
      <c r="E95" s="206" t="s">
        <v>367</v>
      </c>
      <c r="F95" s="207" t="s">
        <v>366</v>
      </c>
      <c r="G95" s="208" t="s">
        <v>353</v>
      </c>
      <c r="H95" s="209">
        <v>1</v>
      </c>
      <c r="I95" s="210"/>
      <c r="J95" s="211">
        <f>ROUND(I95*H95,2)</f>
        <v>0</v>
      </c>
      <c r="K95" s="207" t="s">
        <v>120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354</v>
      </c>
      <c r="AT95" s="216" t="s">
        <v>116</v>
      </c>
      <c r="AU95" s="216" t="s">
        <v>81</v>
      </c>
      <c r="AY95" s="18" t="s">
        <v>114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354</v>
      </c>
      <c r="BM95" s="216" t="s">
        <v>368</v>
      </c>
    </row>
    <row r="96" s="2" customFormat="1">
      <c r="A96" s="39"/>
      <c r="B96" s="40"/>
      <c r="C96" s="41"/>
      <c r="D96" s="218" t="s">
        <v>123</v>
      </c>
      <c r="E96" s="41"/>
      <c r="F96" s="219" t="s">
        <v>369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123</v>
      </c>
      <c r="AU96" s="18" t="s">
        <v>81</v>
      </c>
    </row>
    <row r="97" s="2" customFormat="1" ht="16.5" customHeight="1">
      <c r="A97" s="39"/>
      <c r="B97" s="40"/>
      <c r="C97" s="205" t="s">
        <v>121</v>
      </c>
      <c r="D97" s="205" t="s">
        <v>116</v>
      </c>
      <c r="E97" s="206" t="s">
        <v>370</v>
      </c>
      <c r="F97" s="207" t="s">
        <v>371</v>
      </c>
      <c r="G97" s="208" t="s">
        <v>353</v>
      </c>
      <c r="H97" s="209">
        <v>1</v>
      </c>
      <c r="I97" s="210"/>
      <c r="J97" s="211">
        <f>ROUND(I97*H97,2)</f>
        <v>0</v>
      </c>
      <c r="K97" s="207" t="s">
        <v>120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354</v>
      </c>
      <c r="AT97" s="216" t="s">
        <v>116</v>
      </c>
      <c r="AU97" s="216" t="s">
        <v>81</v>
      </c>
      <c r="AY97" s="18" t="s">
        <v>114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354</v>
      </c>
      <c r="BM97" s="216" t="s">
        <v>372</v>
      </c>
    </row>
    <row r="98" s="2" customFormat="1">
      <c r="A98" s="39"/>
      <c r="B98" s="40"/>
      <c r="C98" s="41"/>
      <c r="D98" s="218" t="s">
        <v>123</v>
      </c>
      <c r="E98" s="41"/>
      <c r="F98" s="219" t="s">
        <v>373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123</v>
      </c>
      <c r="AU98" s="18" t="s">
        <v>81</v>
      </c>
    </row>
    <row r="99" s="2" customFormat="1">
      <c r="A99" s="39"/>
      <c r="B99" s="40"/>
      <c r="C99" s="41"/>
      <c r="D99" s="223" t="s">
        <v>135</v>
      </c>
      <c r="E99" s="41"/>
      <c r="F99" s="224" t="s">
        <v>374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135</v>
      </c>
      <c r="AU99" s="18" t="s">
        <v>81</v>
      </c>
    </row>
    <row r="100" s="12" customFormat="1" ht="22.8" customHeight="1">
      <c r="A100" s="12"/>
      <c r="B100" s="189"/>
      <c r="C100" s="190"/>
      <c r="D100" s="191" t="s">
        <v>70</v>
      </c>
      <c r="E100" s="203" t="s">
        <v>375</v>
      </c>
      <c r="F100" s="203" t="s">
        <v>376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SUM(P101:P103)</f>
        <v>0</v>
      </c>
      <c r="Q100" s="197"/>
      <c r="R100" s="198">
        <f>SUM(R101:R103)</f>
        <v>0</v>
      </c>
      <c r="S100" s="197"/>
      <c r="T100" s="199">
        <f>SUM(T101:T103)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146</v>
      </c>
      <c r="AT100" s="201" t="s">
        <v>70</v>
      </c>
      <c r="AU100" s="201" t="s">
        <v>79</v>
      </c>
      <c r="AY100" s="200" t="s">
        <v>114</v>
      </c>
      <c r="BK100" s="202">
        <f>SUM(BK101:BK103)</f>
        <v>0</v>
      </c>
    </row>
    <row r="101" s="2" customFormat="1" ht="16.5" customHeight="1">
      <c r="A101" s="39"/>
      <c r="B101" s="40"/>
      <c r="C101" s="205" t="s">
        <v>146</v>
      </c>
      <c r="D101" s="205" t="s">
        <v>116</v>
      </c>
      <c r="E101" s="206" t="s">
        <v>377</v>
      </c>
      <c r="F101" s="207" t="s">
        <v>378</v>
      </c>
      <c r="G101" s="208" t="s">
        <v>353</v>
      </c>
      <c r="H101" s="209">
        <v>1</v>
      </c>
      <c r="I101" s="210"/>
      <c r="J101" s="211">
        <f>ROUND(I101*H101,2)</f>
        <v>0</v>
      </c>
      <c r="K101" s="207" t="s">
        <v>120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354</v>
      </c>
      <c r="AT101" s="216" t="s">
        <v>116</v>
      </c>
      <c r="AU101" s="216" t="s">
        <v>81</v>
      </c>
      <c r="AY101" s="18" t="s">
        <v>114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354</v>
      </c>
      <c r="BM101" s="216" t="s">
        <v>379</v>
      </c>
    </row>
    <row r="102" s="2" customFormat="1">
      <c r="A102" s="39"/>
      <c r="B102" s="40"/>
      <c r="C102" s="41"/>
      <c r="D102" s="218" t="s">
        <v>123</v>
      </c>
      <c r="E102" s="41"/>
      <c r="F102" s="219" t="s">
        <v>380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123</v>
      </c>
      <c r="AU102" s="18" t="s">
        <v>81</v>
      </c>
    </row>
    <row r="103" s="2" customFormat="1">
      <c r="A103" s="39"/>
      <c r="B103" s="40"/>
      <c r="C103" s="41"/>
      <c r="D103" s="223" t="s">
        <v>135</v>
      </c>
      <c r="E103" s="41"/>
      <c r="F103" s="224" t="s">
        <v>381</v>
      </c>
      <c r="G103" s="41"/>
      <c r="H103" s="41"/>
      <c r="I103" s="220"/>
      <c r="J103" s="41"/>
      <c r="K103" s="41"/>
      <c r="L103" s="45"/>
      <c r="M103" s="257"/>
      <c r="N103" s="258"/>
      <c r="O103" s="259"/>
      <c r="P103" s="259"/>
      <c r="Q103" s="259"/>
      <c r="R103" s="259"/>
      <c r="S103" s="259"/>
      <c r="T103" s="260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135</v>
      </c>
      <c r="AU103" s="18" t="s">
        <v>81</v>
      </c>
    </row>
    <row r="104" s="2" customFormat="1" ht="6.96" customHeight="1">
      <c r="A104" s="39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45"/>
      <c r="M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</sheetData>
  <sheetProtection sheet="1" autoFilter="0" formatColumns="0" formatRows="0" objects="1" scenarios="1" spinCount="100000" saltValue="uclW7eQVtSWhobKnX93b9YlvnPxj08JfczhOnWx9Gyiv6Yqea4j6j02BCeB2rGQ2nqBE/zj89mvTelhfgCcKLg==" hashValue="kX7D1KnxuD7Z/z0yPu5II8IgNHBjeeTtriAYh6sLM9xdET1jfE/xGNXdCCn5uK9Y1jRLc4kLAMwEkUlQAH2kUg==" algorithmName="SHA-512" password="CC35"/>
  <autoFilter ref="C83:K10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1/013254000"/>
    <hyperlink ref="F92" r:id="rId2" display="https://podminky.urs.cz/item/CS_URS_2024_01/021203000"/>
    <hyperlink ref="F96" r:id="rId3" display="https://podminky.urs.cz/item/CS_URS_2024_01/030001000"/>
    <hyperlink ref="F98" r:id="rId4" display="https://podminky.urs.cz/item/CS_URS_2024_01/032803000"/>
    <hyperlink ref="F102" r:id="rId5" display="https://podminky.urs.cz/item/CS_URS_2024_01/0917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1" customWidth="1"/>
    <col min="2" max="2" width="1.667969" style="261" customWidth="1"/>
    <col min="3" max="4" width="5" style="261" customWidth="1"/>
    <col min="5" max="5" width="11.66016" style="261" customWidth="1"/>
    <col min="6" max="6" width="9.160156" style="261" customWidth="1"/>
    <col min="7" max="7" width="5" style="261" customWidth="1"/>
    <col min="8" max="8" width="77.83203" style="261" customWidth="1"/>
    <col min="9" max="10" width="20" style="261" customWidth="1"/>
    <col min="11" max="11" width="1.667969" style="261" customWidth="1"/>
  </cols>
  <sheetData>
    <row r="1" s="1" customFormat="1" ht="37.5" customHeight="1"/>
    <row r="2" s="1" customFormat="1" ht="7.5" customHeight="1">
      <c r="B2" s="262"/>
      <c r="C2" s="263"/>
      <c r="D2" s="263"/>
      <c r="E2" s="263"/>
      <c r="F2" s="263"/>
      <c r="G2" s="263"/>
      <c r="H2" s="263"/>
      <c r="I2" s="263"/>
      <c r="J2" s="263"/>
      <c r="K2" s="264"/>
    </row>
    <row r="3" s="15" customFormat="1" ht="45" customHeight="1">
      <c r="B3" s="265"/>
      <c r="C3" s="266" t="s">
        <v>382</v>
      </c>
      <c r="D3" s="266"/>
      <c r="E3" s="266"/>
      <c r="F3" s="266"/>
      <c r="G3" s="266"/>
      <c r="H3" s="266"/>
      <c r="I3" s="266"/>
      <c r="J3" s="266"/>
      <c r="K3" s="267"/>
    </row>
    <row r="4" s="1" customFormat="1" ht="25.5" customHeight="1">
      <c r="B4" s="268"/>
      <c r="C4" s="269" t="s">
        <v>383</v>
      </c>
      <c r="D4" s="269"/>
      <c r="E4" s="269"/>
      <c r="F4" s="269"/>
      <c r="G4" s="269"/>
      <c r="H4" s="269"/>
      <c r="I4" s="269"/>
      <c r="J4" s="269"/>
      <c r="K4" s="270"/>
    </row>
    <row r="5" s="1" customFormat="1" ht="5.25" customHeight="1">
      <c r="B5" s="268"/>
      <c r="C5" s="271"/>
      <c r="D5" s="271"/>
      <c r="E5" s="271"/>
      <c r="F5" s="271"/>
      <c r="G5" s="271"/>
      <c r="H5" s="271"/>
      <c r="I5" s="271"/>
      <c r="J5" s="271"/>
      <c r="K5" s="270"/>
    </row>
    <row r="6" s="1" customFormat="1" ht="15" customHeight="1">
      <c r="B6" s="268"/>
      <c r="C6" s="272" t="s">
        <v>384</v>
      </c>
      <c r="D6" s="272"/>
      <c r="E6" s="272"/>
      <c r="F6" s="272"/>
      <c r="G6" s="272"/>
      <c r="H6" s="272"/>
      <c r="I6" s="272"/>
      <c r="J6" s="272"/>
      <c r="K6" s="270"/>
    </row>
    <row r="7" s="1" customFormat="1" ht="15" customHeight="1">
      <c r="B7" s="273"/>
      <c r="C7" s="272" t="s">
        <v>385</v>
      </c>
      <c r="D7" s="272"/>
      <c r="E7" s="272"/>
      <c r="F7" s="272"/>
      <c r="G7" s="272"/>
      <c r="H7" s="272"/>
      <c r="I7" s="272"/>
      <c r="J7" s="272"/>
      <c r="K7" s="270"/>
    </row>
    <row r="8" s="1" customFormat="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="1" customFormat="1" ht="15" customHeight="1">
      <c r="B9" s="273"/>
      <c r="C9" s="272" t="s">
        <v>386</v>
      </c>
      <c r="D9" s="272"/>
      <c r="E9" s="272"/>
      <c r="F9" s="272"/>
      <c r="G9" s="272"/>
      <c r="H9" s="272"/>
      <c r="I9" s="272"/>
      <c r="J9" s="272"/>
      <c r="K9" s="270"/>
    </row>
    <row r="10" s="1" customFormat="1" ht="15" customHeight="1">
      <c r="B10" s="273"/>
      <c r="C10" s="272"/>
      <c r="D10" s="272" t="s">
        <v>387</v>
      </c>
      <c r="E10" s="272"/>
      <c r="F10" s="272"/>
      <c r="G10" s="272"/>
      <c r="H10" s="272"/>
      <c r="I10" s="272"/>
      <c r="J10" s="272"/>
      <c r="K10" s="270"/>
    </row>
    <row r="11" s="1" customFormat="1" ht="15" customHeight="1">
      <c r="B11" s="273"/>
      <c r="C11" s="274"/>
      <c r="D11" s="272" t="s">
        <v>388</v>
      </c>
      <c r="E11" s="272"/>
      <c r="F11" s="272"/>
      <c r="G11" s="272"/>
      <c r="H11" s="272"/>
      <c r="I11" s="272"/>
      <c r="J11" s="272"/>
      <c r="K11" s="270"/>
    </row>
    <row r="12" s="1" customFormat="1" ht="15" customHeight="1">
      <c r="B12" s="273"/>
      <c r="C12" s="274"/>
      <c r="D12" s="272"/>
      <c r="E12" s="272"/>
      <c r="F12" s="272"/>
      <c r="G12" s="272"/>
      <c r="H12" s="272"/>
      <c r="I12" s="272"/>
      <c r="J12" s="272"/>
      <c r="K12" s="270"/>
    </row>
    <row r="13" s="1" customFormat="1" ht="15" customHeight="1">
      <c r="B13" s="273"/>
      <c r="C13" s="274"/>
      <c r="D13" s="275" t="s">
        <v>389</v>
      </c>
      <c r="E13" s="272"/>
      <c r="F13" s="272"/>
      <c r="G13" s="272"/>
      <c r="H13" s="272"/>
      <c r="I13" s="272"/>
      <c r="J13" s="272"/>
      <c r="K13" s="270"/>
    </row>
    <row r="14" s="1" customFormat="1" ht="12.75" customHeight="1">
      <c r="B14" s="273"/>
      <c r="C14" s="274"/>
      <c r="D14" s="274"/>
      <c r="E14" s="274"/>
      <c r="F14" s="274"/>
      <c r="G14" s="274"/>
      <c r="H14" s="274"/>
      <c r="I14" s="274"/>
      <c r="J14" s="274"/>
      <c r="K14" s="270"/>
    </row>
    <row r="15" s="1" customFormat="1" ht="15" customHeight="1">
      <c r="B15" s="273"/>
      <c r="C15" s="274"/>
      <c r="D15" s="272" t="s">
        <v>390</v>
      </c>
      <c r="E15" s="272"/>
      <c r="F15" s="272"/>
      <c r="G15" s="272"/>
      <c r="H15" s="272"/>
      <c r="I15" s="272"/>
      <c r="J15" s="272"/>
      <c r="K15" s="270"/>
    </row>
    <row r="16" s="1" customFormat="1" ht="15" customHeight="1">
      <c r="B16" s="273"/>
      <c r="C16" s="274"/>
      <c r="D16" s="272" t="s">
        <v>391</v>
      </c>
      <c r="E16" s="272"/>
      <c r="F16" s="272"/>
      <c r="G16" s="272"/>
      <c r="H16" s="272"/>
      <c r="I16" s="272"/>
      <c r="J16" s="272"/>
      <c r="K16" s="270"/>
    </row>
    <row r="17" s="1" customFormat="1" ht="15" customHeight="1">
      <c r="B17" s="273"/>
      <c r="C17" s="274"/>
      <c r="D17" s="272" t="s">
        <v>392</v>
      </c>
      <c r="E17" s="272"/>
      <c r="F17" s="272"/>
      <c r="G17" s="272"/>
      <c r="H17" s="272"/>
      <c r="I17" s="272"/>
      <c r="J17" s="272"/>
      <c r="K17" s="270"/>
    </row>
    <row r="18" s="1" customFormat="1" ht="15" customHeight="1">
      <c r="B18" s="273"/>
      <c r="C18" s="274"/>
      <c r="D18" s="274"/>
      <c r="E18" s="276" t="s">
        <v>78</v>
      </c>
      <c r="F18" s="272" t="s">
        <v>393</v>
      </c>
      <c r="G18" s="272"/>
      <c r="H18" s="272"/>
      <c r="I18" s="272"/>
      <c r="J18" s="272"/>
      <c r="K18" s="270"/>
    </row>
    <row r="19" s="1" customFormat="1" ht="15" customHeight="1">
      <c r="B19" s="273"/>
      <c r="C19" s="274"/>
      <c r="D19" s="274"/>
      <c r="E19" s="276" t="s">
        <v>394</v>
      </c>
      <c r="F19" s="272" t="s">
        <v>395</v>
      </c>
      <c r="G19" s="272"/>
      <c r="H19" s="272"/>
      <c r="I19" s="272"/>
      <c r="J19" s="272"/>
      <c r="K19" s="270"/>
    </row>
    <row r="20" s="1" customFormat="1" ht="15" customHeight="1">
      <c r="B20" s="273"/>
      <c r="C20" s="274"/>
      <c r="D20" s="274"/>
      <c r="E20" s="276" t="s">
        <v>396</v>
      </c>
      <c r="F20" s="272" t="s">
        <v>397</v>
      </c>
      <c r="G20" s="272"/>
      <c r="H20" s="272"/>
      <c r="I20" s="272"/>
      <c r="J20" s="272"/>
      <c r="K20" s="270"/>
    </row>
    <row r="21" s="1" customFormat="1" ht="15" customHeight="1">
      <c r="B21" s="273"/>
      <c r="C21" s="274"/>
      <c r="D21" s="274"/>
      <c r="E21" s="276" t="s">
        <v>85</v>
      </c>
      <c r="F21" s="272" t="s">
        <v>86</v>
      </c>
      <c r="G21" s="272"/>
      <c r="H21" s="272"/>
      <c r="I21" s="272"/>
      <c r="J21" s="272"/>
      <c r="K21" s="270"/>
    </row>
    <row r="22" s="1" customFormat="1" ht="15" customHeight="1">
      <c r="B22" s="273"/>
      <c r="C22" s="274"/>
      <c r="D22" s="274"/>
      <c r="E22" s="276" t="s">
        <v>398</v>
      </c>
      <c r="F22" s="272" t="s">
        <v>399</v>
      </c>
      <c r="G22" s="272"/>
      <c r="H22" s="272"/>
      <c r="I22" s="272"/>
      <c r="J22" s="272"/>
      <c r="K22" s="270"/>
    </row>
    <row r="23" s="1" customFormat="1" ht="15" customHeight="1">
      <c r="B23" s="273"/>
      <c r="C23" s="274"/>
      <c r="D23" s="274"/>
      <c r="E23" s="276" t="s">
        <v>400</v>
      </c>
      <c r="F23" s="272" t="s">
        <v>401</v>
      </c>
      <c r="G23" s="272"/>
      <c r="H23" s="272"/>
      <c r="I23" s="272"/>
      <c r="J23" s="272"/>
      <c r="K23" s="270"/>
    </row>
    <row r="24" s="1" customFormat="1" ht="12.75" customHeight="1">
      <c r="B24" s="273"/>
      <c r="C24" s="274"/>
      <c r="D24" s="274"/>
      <c r="E24" s="274"/>
      <c r="F24" s="274"/>
      <c r="G24" s="274"/>
      <c r="H24" s="274"/>
      <c r="I24" s="274"/>
      <c r="J24" s="274"/>
      <c r="K24" s="270"/>
    </row>
    <row r="25" s="1" customFormat="1" ht="15" customHeight="1">
      <c r="B25" s="273"/>
      <c r="C25" s="272" t="s">
        <v>402</v>
      </c>
      <c r="D25" s="272"/>
      <c r="E25" s="272"/>
      <c r="F25" s="272"/>
      <c r="G25" s="272"/>
      <c r="H25" s="272"/>
      <c r="I25" s="272"/>
      <c r="J25" s="272"/>
      <c r="K25" s="270"/>
    </row>
    <row r="26" s="1" customFormat="1" ht="15" customHeight="1">
      <c r="B26" s="273"/>
      <c r="C26" s="272" t="s">
        <v>403</v>
      </c>
      <c r="D26" s="272"/>
      <c r="E26" s="272"/>
      <c r="F26" s="272"/>
      <c r="G26" s="272"/>
      <c r="H26" s="272"/>
      <c r="I26" s="272"/>
      <c r="J26" s="272"/>
      <c r="K26" s="270"/>
    </row>
    <row r="27" s="1" customFormat="1" ht="15" customHeight="1">
      <c r="B27" s="273"/>
      <c r="C27" s="272"/>
      <c r="D27" s="272" t="s">
        <v>404</v>
      </c>
      <c r="E27" s="272"/>
      <c r="F27" s="272"/>
      <c r="G27" s="272"/>
      <c r="H27" s="272"/>
      <c r="I27" s="272"/>
      <c r="J27" s="272"/>
      <c r="K27" s="270"/>
    </row>
    <row r="28" s="1" customFormat="1" ht="15" customHeight="1">
      <c r="B28" s="273"/>
      <c r="C28" s="274"/>
      <c r="D28" s="272" t="s">
        <v>405</v>
      </c>
      <c r="E28" s="272"/>
      <c r="F28" s="272"/>
      <c r="G28" s="272"/>
      <c r="H28" s="272"/>
      <c r="I28" s="272"/>
      <c r="J28" s="272"/>
      <c r="K28" s="270"/>
    </row>
    <row r="29" s="1" customFormat="1" ht="12.75" customHeight="1">
      <c r="B29" s="273"/>
      <c r="C29" s="274"/>
      <c r="D29" s="274"/>
      <c r="E29" s="274"/>
      <c r="F29" s="274"/>
      <c r="G29" s="274"/>
      <c r="H29" s="274"/>
      <c r="I29" s="274"/>
      <c r="J29" s="274"/>
      <c r="K29" s="270"/>
    </row>
    <row r="30" s="1" customFormat="1" ht="15" customHeight="1">
      <c r="B30" s="273"/>
      <c r="C30" s="274"/>
      <c r="D30" s="272" t="s">
        <v>406</v>
      </c>
      <c r="E30" s="272"/>
      <c r="F30" s="272"/>
      <c r="G30" s="272"/>
      <c r="H30" s="272"/>
      <c r="I30" s="272"/>
      <c r="J30" s="272"/>
      <c r="K30" s="270"/>
    </row>
    <row r="31" s="1" customFormat="1" ht="15" customHeight="1">
      <c r="B31" s="273"/>
      <c r="C31" s="274"/>
      <c r="D31" s="272" t="s">
        <v>407</v>
      </c>
      <c r="E31" s="272"/>
      <c r="F31" s="272"/>
      <c r="G31" s="272"/>
      <c r="H31" s="272"/>
      <c r="I31" s="272"/>
      <c r="J31" s="272"/>
      <c r="K31" s="270"/>
    </row>
    <row r="32" s="1" customFormat="1" ht="12.75" customHeight="1">
      <c r="B32" s="273"/>
      <c r="C32" s="274"/>
      <c r="D32" s="274"/>
      <c r="E32" s="274"/>
      <c r="F32" s="274"/>
      <c r="G32" s="274"/>
      <c r="H32" s="274"/>
      <c r="I32" s="274"/>
      <c r="J32" s="274"/>
      <c r="K32" s="270"/>
    </row>
    <row r="33" s="1" customFormat="1" ht="15" customHeight="1">
      <c r="B33" s="273"/>
      <c r="C33" s="274"/>
      <c r="D33" s="272" t="s">
        <v>408</v>
      </c>
      <c r="E33" s="272"/>
      <c r="F33" s="272"/>
      <c r="G33" s="272"/>
      <c r="H33" s="272"/>
      <c r="I33" s="272"/>
      <c r="J33" s="272"/>
      <c r="K33" s="270"/>
    </row>
    <row r="34" s="1" customFormat="1" ht="15" customHeight="1">
      <c r="B34" s="273"/>
      <c r="C34" s="274"/>
      <c r="D34" s="272" t="s">
        <v>409</v>
      </c>
      <c r="E34" s="272"/>
      <c r="F34" s="272"/>
      <c r="G34" s="272"/>
      <c r="H34" s="272"/>
      <c r="I34" s="272"/>
      <c r="J34" s="272"/>
      <c r="K34" s="270"/>
    </row>
    <row r="35" s="1" customFormat="1" ht="15" customHeight="1">
      <c r="B35" s="273"/>
      <c r="C35" s="274"/>
      <c r="D35" s="272" t="s">
        <v>410</v>
      </c>
      <c r="E35" s="272"/>
      <c r="F35" s="272"/>
      <c r="G35" s="272"/>
      <c r="H35" s="272"/>
      <c r="I35" s="272"/>
      <c r="J35" s="272"/>
      <c r="K35" s="270"/>
    </row>
    <row r="36" s="1" customFormat="1" ht="15" customHeight="1">
      <c r="B36" s="273"/>
      <c r="C36" s="274"/>
      <c r="D36" s="272"/>
      <c r="E36" s="275" t="s">
        <v>100</v>
      </c>
      <c r="F36" s="272"/>
      <c r="G36" s="272" t="s">
        <v>411</v>
      </c>
      <c r="H36" s="272"/>
      <c r="I36" s="272"/>
      <c r="J36" s="272"/>
      <c r="K36" s="270"/>
    </row>
    <row r="37" s="1" customFormat="1" ht="30.75" customHeight="1">
      <c r="B37" s="273"/>
      <c r="C37" s="274"/>
      <c r="D37" s="272"/>
      <c r="E37" s="275" t="s">
        <v>412</v>
      </c>
      <c r="F37" s="272"/>
      <c r="G37" s="272" t="s">
        <v>413</v>
      </c>
      <c r="H37" s="272"/>
      <c r="I37" s="272"/>
      <c r="J37" s="272"/>
      <c r="K37" s="270"/>
    </row>
    <row r="38" s="1" customFormat="1" ht="15" customHeight="1">
      <c r="B38" s="273"/>
      <c r="C38" s="274"/>
      <c r="D38" s="272"/>
      <c r="E38" s="275" t="s">
        <v>52</v>
      </c>
      <c r="F38" s="272"/>
      <c r="G38" s="272" t="s">
        <v>414</v>
      </c>
      <c r="H38" s="272"/>
      <c r="I38" s="272"/>
      <c r="J38" s="272"/>
      <c r="K38" s="270"/>
    </row>
    <row r="39" s="1" customFormat="1" ht="15" customHeight="1">
      <c r="B39" s="273"/>
      <c r="C39" s="274"/>
      <c r="D39" s="272"/>
      <c r="E39" s="275" t="s">
        <v>53</v>
      </c>
      <c r="F39" s="272"/>
      <c r="G39" s="272" t="s">
        <v>415</v>
      </c>
      <c r="H39" s="272"/>
      <c r="I39" s="272"/>
      <c r="J39" s="272"/>
      <c r="K39" s="270"/>
    </row>
    <row r="40" s="1" customFormat="1" ht="15" customHeight="1">
      <c r="B40" s="273"/>
      <c r="C40" s="274"/>
      <c r="D40" s="272"/>
      <c r="E40" s="275" t="s">
        <v>101</v>
      </c>
      <c r="F40" s="272"/>
      <c r="G40" s="272" t="s">
        <v>416</v>
      </c>
      <c r="H40" s="272"/>
      <c r="I40" s="272"/>
      <c r="J40" s="272"/>
      <c r="K40" s="270"/>
    </row>
    <row r="41" s="1" customFormat="1" ht="15" customHeight="1">
      <c r="B41" s="273"/>
      <c r="C41" s="274"/>
      <c r="D41" s="272"/>
      <c r="E41" s="275" t="s">
        <v>102</v>
      </c>
      <c r="F41" s="272"/>
      <c r="G41" s="272" t="s">
        <v>417</v>
      </c>
      <c r="H41" s="272"/>
      <c r="I41" s="272"/>
      <c r="J41" s="272"/>
      <c r="K41" s="270"/>
    </row>
    <row r="42" s="1" customFormat="1" ht="15" customHeight="1">
      <c r="B42" s="273"/>
      <c r="C42" s="274"/>
      <c r="D42" s="272"/>
      <c r="E42" s="275" t="s">
        <v>418</v>
      </c>
      <c r="F42" s="272"/>
      <c r="G42" s="272" t="s">
        <v>419</v>
      </c>
      <c r="H42" s="272"/>
      <c r="I42" s="272"/>
      <c r="J42" s="272"/>
      <c r="K42" s="270"/>
    </row>
    <row r="43" s="1" customFormat="1" ht="15" customHeight="1">
      <c r="B43" s="273"/>
      <c r="C43" s="274"/>
      <c r="D43" s="272"/>
      <c r="E43" s="275"/>
      <c r="F43" s="272"/>
      <c r="G43" s="272" t="s">
        <v>420</v>
      </c>
      <c r="H43" s="272"/>
      <c r="I43" s="272"/>
      <c r="J43" s="272"/>
      <c r="K43" s="270"/>
    </row>
    <row r="44" s="1" customFormat="1" ht="15" customHeight="1">
      <c r="B44" s="273"/>
      <c r="C44" s="274"/>
      <c r="D44" s="272"/>
      <c r="E44" s="275" t="s">
        <v>421</v>
      </c>
      <c r="F44" s="272"/>
      <c r="G44" s="272" t="s">
        <v>422</v>
      </c>
      <c r="H44" s="272"/>
      <c r="I44" s="272"/>
      <c r="J44" s="272"/>
      <c r="K44" s="270"/>
    </row>
    <row r="45" s="1" customFormat="1" ht="15" customHeight="1">
      <c r="B45" s="273"/>
      <c r="C45" s="274"/>
      <c r="D45" s="272"/>
      <c r="E45" s="275" t="s">
        <v>104</v>
      </c>
      <c r="F45" s="272"/>
      <c r="G45" s="272" t="s">
        <v>423</v>
      </c>
      <c r="H45" s="272"/>
      <c r="I45" s="272"/>
      <c r="J45" s="272"/>
      <c r="K45" s="270"/>
    </row>
    <row r="46" s="1" customFormat="1" ht="12.75" customHeight="1">
      <c r="B46" s="273"/>
      <c r="C46" s="274"/>
      <c r="D46" s="272"/>
      <c r="E46" s="272"/>
      <c r="F46" s="272"/>
      <c r="G46" s="272"/>
      <c r="H46" s="272"/>
      <c r="I46" s="272"/>
      <c r="J46" s="272"/>
      <c r="K46" s="270"/>
    </row>
    <row r="47" s="1" customFormat="1" ht="15" customHeight="1">
      <c r="B47" s="273"/>
      <c r="C47" s="274"/>
      <c r="D47" s="272" t="s">
        <v>424</v>
      </c>
      <c r="E47" s="272"/>
      <c r="F47" s="272"/>
      <c r="G47" s="272"/>
      <c r="H47" s="272"/>
      <c r="I47" s="272"/>
      <c r="J47" s="272"/>
      <c r="K47" s="270"/>
    </row>
    <row r="48" s="1" customFormat="1" ht="15" customHeight="1">
      <c r="B48" s="273"/>
      <c r="C48" s="274"/>
      <c r="D48" s="274"/>
      <c r="E48" s="272" t="s">
        <v>425</v>
      </c>
      <c r="F48" s="272"/>
      <c r="G48" s="272"/>
      <c r="H48" s="272"/>
      <c r="I48" s="272"/>
      <c r="J48" s="272"/>
      <c r="K48" s="270"/>
    </row>
    <row r="49" s="1" customFormat="1" ht="15" customHeight="1">
      <c r="B49" s="273"/>
      <c r="C49" s="274"/>
      <c r="D49" s="274"/>
      <c r="E49" s="272" t="s">
        <v>426</v>
      </c>
      <c r="F49" s="272"/>
      <c r="G49" s="272"/>
      <c r="H49" s="272"/>
      <c r="I49" s="272"/>
      <c r="J49" s="272"/>
      <c r="K49" s="270"/>
    </row>
    <row r="50" s="1" customFormat="1" ht="15" customHeight="1">
      <c r="B50" s="273"/>
      <c r="C50" s="274"/>
      <c r="D50" s="274"/>
      <c r="E50" s="272" t="s">
        <v>427</v>
      </c>
      <c r="F50" s="272"/>
      <c r="G50" s="272"/>
      <c r="H50" s="272"/>
      <c r="I50" s="272"/>
      <c r="J50" s="272"/>
      <c r="K50" s="270"/>
    </row>
    <row r="51" s="1" customFormat="1" ht="15" customHeight="1">
      <c r="B51" s="273"/>
      <c r="C51" s="274"/>
      <c r="D51" s="272" t="s">
        <v>428</v>
      </c>
      <c r="E51" s="272"/>
      <c r="F51" s="272"/>
      <c r="G51" s="272"/>
      <c r="H51" s="272"/>
      <c r="I51" s="272"/>
      <c r="J51" s="272"/>
      <c r="K51" s="270"/>
    </row>
    <row r="52" s="1" customFormat="1" ht="25.5" customHeight="1">
      <c r="B52" s="268"/>
      <c r="C52" s="269" t="s">
        <v>429</v>
      </c>
      <c r="D52" s="269"/>
      <c r="E52" s="269"/>
      <c r="F52" s="269"/>
      <c r="G52" s="269"/>
      <c r="H52" s="269"/>
      <c r="I52" s="269"/>
      <c r="J52" s="269"/>
      <c r="K52" s="270"/>
    </row>
    <row r="53" s="1" customFormat="1" ht="5.25" customHeight="1">
      <c r="B53" s="268"/>
      <c r="C53" s="271"/>
      <c r="D53" s="271"/>
      <c r="E53" s="271"/>
      <c r="F53" s="271"/>
      <c r="G53" s="271"/>
      <c r="H53" s="271"/>
      <c r="I53" s="271"/>
      <c r="J53" s="271"/>
      <c r="K53" s="270"/>
    </row>
    <row r="54" s="1" customFormat="1" ht="15" customHeight="1">
      <c r="B54" s="268"/>
      <c r="C54" s="272" t="s">
        <v>430</v>
      </c>
      <c r="D54" s="272"/>
      <c r="E54" s="272"/>
      <c r="F54" s="272"/>
      <c r="G54" s="272"/>
      <c r="H54" s="272"/>
      <c r="I54" s="272"/>
      <c r="J54" s="272"/>
      <c r="K54" s="270"/>
    </row>
    <row r="55" s="1" customFormat="1" ht="15" customHeight="1">
      <c r="B55" s="268"/>
      <c r="C55" s="272" t="s">
        <v>431</v>
      </c>
      <c r="D55" s="272"/>
      <c r="E55" s="272"/>
      <c r="F55" s="272"/>
      <c r="G55" s="272"/>
      <c r="H55" s="272"/>
      <c r="I55" s="272"/>
      <c r="J55" s="272"/>
      <c r="K55" s="270"/>
    </row>
    <row r="56" s="1" customFormat="1" ht="12.75" customHeight="1">
      <c r="B56" s="268"/>
      <c r="C56" s="272"/>
      <c r="D56" s="272"/>
      <c r="E56" s="272"/>
      <c r="F56" s="272"/>
      <c r="G56" s="272"/>
      <c r="H56" s="272"/>
      <c r="I56" s="272"/>
      <c r="J56" s="272"/>
      <c r="K56" s="270"/>
    </row>
    <row r="57" s="1" customFormat="1" ht="15" customHeight="1">
      <c r="B57" s="268"/>
      <c r="C57" s="272" t="s">
        <v>432</v>
      </c>
      <c r="D57" s="272"/>
      <c r="E57" s="272"/>
      <c r="F57" s="272"/>
      <c r="G57" s="272"/>
      <c r="H57" s="272"/>
      <c r="I57" s="272"/>
      <c r="J57" s="272"/>
      <c r="K57" s="270"/>
    </row>
    <row r="58" s="1" customFormat="1" ht="15" customHeight="1">
      <c r="B58" s="268"/>
      <c r="C58" s="274"/>
      <c r="D58" s="272" t="s">
        <v>433</v>
      </c>
      <c r="E58" s="272"/>
      <c r="F58" s="272"/>
      <c r="G58" s="272"/>
      <c r="H58" s="272"/>
      <c r="I58" s="272"/>
      <c r="J58" s="272"/>
      <c r="K58" s="270"/>
    </row>
    <row r="59" s="1" customFormat="1" ht="15" customHeight="1">
      <c r="B59" s="268"/>
      <c r="C59" s="274"/>
      <c r="D59" s="272" t="s">
        <v>434</v>
      </c>
      <c r="E59" s="272"/>
      <c r="F59" s="272"/>
      <c r="G59" s="272"/>
      <c r="H59" s="272"/>
      <c r="I59" s="272"/>
      <c r="J59" s="272"/>
      <c r="K59" s="270"/>
    </row>
    <row r="60" s="1" customFormat="1" ht="15" customHeight="1">
      <c r="B60" s="268"/>
      <c r="C60" s="274"/>
      <c r="D60" s="272" t="s">
        <v>435</v>
      </c>
      <c r="E60" s="272"/>
      <c r="F60" s="272"/>
      <c r="G60" s="272"/>
      <c r="H60" s="272"/>
      <c r="I60" s="272"/>
      <c r="J60" s="272"/>
      <c r="K60" s="270"/>
    </row>
    <row r="61" s="1" customFormat="1" ht="15" customHeight="1">
      <c r="B61" s="268"/>
      <c r="C61" s="274"/>
      <c r="D61" s="272" t="s">
        <v>436</v>
      </c>
      <c r="E61" s="272"/>
      <c r="F61" s="272"/>
      <c r="G61" s="272"/>
      <c r="H61" s="272"/>
      <c r="I61" s="272"/>
      <c r="J61" s="272"/>
      <c r="K61" s="270"/>
    </row>
    <row r="62" s="1" customFormat="1" ht="15" customHeight="1">
      <c r="B62" s="268"/>
      <c r="C62" s="274"/>
      <c r="D62" s="277" t="s">
        <v>437</v>
      </c>
      <c r="E62" s="277"/>
      <c r="F62" s="277"/>
      <c r="G62" s="277"/>
      <c r="H62" s="277"/>
      <c r="I62" s="277"/>
      <c r="J62" s="277"/>
      <c r="K62" s="270"/>
    </row>
    <row r="63" s="1" customFormat="1" ht="15" customHeight="1">
      <c r="B63" s="268"/>
      <c r="C63" s="274"/>
      <c r="D63" s="272" t="s">
        <v>438</v>
      </c>
      <c r="E63" s="272"/>
      <c r="F63" s="272"/>
      <c r="G63" s="272"/>
      <c r="H63" s="272"/>
      <c r="I63" s="272"/>
      <c r="J63" s="272"/>
      <c r="K63" s="270"/>
    </row>
    <row r="64" s="1" customFormat="1" ht="12.75" customHeight="1">
      <c r="B64" s="268"/>
      <c r="C64" s="274"/>
      <c r="D64" s="274"/>
      <c r="E64" s="278"/>
      <c r="F64" s="274"/>
      <c r="G64" s="274"/>
      <c r="H64" s="274"/>
      <c r="I64" s="274"/>
      <c r="J64" s="274"/>
      <c r="K64" s="270"/>
    </row>
    <row r="65" s="1" customFormat="1" ht="15" customHeight="1">
      <c r="B65" s="268"/>
      <c r="C65" s="274"/>
      <c r="D65" s="272" t="s">
        <v>439</v>
      </c>
      <c r="E65" s="272"/>
      <c r="F65" s="272"/>
      <c r="G65" s="272"/>
      <c r="H65" s="272"/>
      <c r="I65" s="272"/>
      <c r="J65" s="272"/>
      <c r="K65" s="270"/>
    </row>
    <row r="66" s="1" customFormat="1" ht="15" customHeight="1">
      <c r="B66" s="268"/>
      <c r="C66" s="274"/>
      <c r="D66" s="277" t="s">
        <v>440</v>
      </c>
      <c r="E66" s="277"/>
      <c r="F66" s="277"/>
      <c r="G66" s="277"/>
      <c r="H66" s="277"/>
      <c r="I66" s="277"/>
      <c r="J66" s="277"/>
      <c r="K66" s="270"/>
    </row>
    <row r="67" s="1" customFormat="1" ht="15" customHeight="1">
      <c r="B67" s="268"/>
      <c r="C67" s="274"/>
      <c r="D67" s="272" t="s">
        <v>441</v>
      </c>
      <c r="E67" s="272"/>
      <c r="F67" s="272"/>
      <c r="G67" s="272"/>
      <c r="H67" s="272"/>
      <c r="I67" s="272"/>
      <c r="J67" s="272"/>
      <c r="K67" s="270"/>
    </row>
    <row r="68" s="1" customFormat="1" ht="15" customHeight="1">
      <c r="B68" s="268"/>
      <c r="C68" s="274"/>
      <c r="D68" s="272" t="s">
        <v>442</v>
      </c>
      <c r="E68" s="272"/>
      <c r="F68" s="272"/>
      <c r="G68" s="272"/>
      <c r="H68" s="272"/>
      <c r="I68" s="272"/>
      <c r="J68" s="272"/>
      <c r="K68" s="270"/>
    </row>
    <row r="69" s="1" customFormat="1" ht="15" customHeight="1">
      <c r="B69" s="268"/>
      <c r="C69" s="274"/>
      <c r="D69" s="272" t="s">
        <v>443</v>
      </c>
      <c r="E69" s="272"/>
      <c r="F69" s="272"/>
      <c r="G69" s="272"/>
      <c r="H69" s="272"/>
      <c r="I69" s="272"/>
      <c r="J69" s="272"/>
      <c r="K69" s="270"/>
    </row>
    <row r="70" s="1" customFormat="1" ht="15" customHeight="1">
      <c r="B70" s="268"/>
      <c r="C70" s="274"/>
      <c r="D70" s="272" t="s">
        <v>444</v>
      </c>
      <c r="E70" s="272"/>
      <c r="F70" s="272"/>
      <c r="G70" s="272"/>
      <c r="H70" s="272"/>
      <c r="I70" s="272"/>
      <c r="J70" s="272"/>
      <c r="K70" s="270"/>
    </row>
    <row r="71" s="1" customFormat="1" ht="12.75" customHeight="1">
      <c r="B71" s="279"/>
      <c r="C71" s="280"/>
      <c r="D71" s="280"/>
      <c r="E71" s="280"/>
      <c r="F71" s="280"/>
      <c r="G71" s="280"/>
      <c r="H71" s="280"/>
      <c r="I71" s="280"/>
      <c r="J71" s="280"/>
      <c r="K71" s="281"/>
    </row>
    <row r="72" s="1" customFormat="1" ht="18.75" customHeight="1">
      <c r="B72" s="282"/>
      <c r="C72" s="282"/>
      <c r="D72" s="282"/>
      <c r="E72" s="282"/>
      <c r="F72" s="282"/>
      <c r="G72" s="282"/>
      <c r="H72" s="282"/>
      <c r="I72" s="282"/>
      <c r="J72" s="282"/>
      <c r="K72" s="283"/>
    </row>
    <row r="73" s="1" customFormat="1" ht="18.75" customHeight="1">
      <c r="B73" s="283"/>
      <c r="C73" s="283"/>
      <c r="D73" s="283"/>
      <c r="E73" s="283"/>
      <c r="F73" s="283"/>
      <c r="G73" s="283"/>
      <c r="H73" s="283"/>
      <c r="I73" s="283"/>
      <c r="J73" s="283"/>
      <c r="K73" s="283"/>
    </row>
    <row r="74" s="1" customFormat="1" ht="7.5" customHeight="1">
      <c r="B74" s="284"/>
      <c r="C74" s="285"/>
      <c r="D74" s="285"/>
      <c r="E74" s="285"/>
      <c r="F74" s="285"/>
      <c r="G74" s="285"/>
      <c r="H74" s="285"/>
      <c r="I74" s="285"/>
      <c r="J74" s="285"/>
      <c r="K74" s="286"/>
    </row>
    <row r="75" s="1" customFormat="1" ht="45" customHeight="1">
      <c r="B75" s="287"/>
      <c r="C75" s="288" t="s">
        <v>445</v>
      </c>
      <c r="D75" s="288"/>
      <c r="E75" s="288"/>
      <c r="F75" s="288"/>
      <c r="G75" s="288"/>
      <c r="H75" s="288"/>
      <c r="I75" s="288"/>
      <c r="J75" s="288"/>
      <c r="K75" s="289"/>
    </row>
    <row r="76" s="1" customFormat="1" ht="17.25" customHeight="1">
      <c r="B76" s="287"/>
      <c r="C76" s="290" t="s">
        <v>446</v>
      </c>
      <c r="D76" s="290"/>
      <c r="E76" s="290"/>
      <c r="F76" s="290" t="s">
        <v>447</v>
      </c>
      <c r="G76" s="291"/>
      <c r="H76" s="290" t="s">
        <v>53</v>
      </c>
      <c r="I76" s="290" t="s">
        <v>56</v>
      </c>
      <c r="J76" s="290" t="s">
        <v>448</v>
      </c>
      <c r="K76" s="289"/>
    </row>
    <row r="77" s="1" customFormat="1" ht="17.25" customHeight="1">
      <c r="B77" s="287"/>
      <c r="C77" s="292" t="s">
        <v>449</v>
      </c>
      <c r="D77" s="292"/>
      <c r="E77" s="292"/>
      <c r="F77" s="293" t="s">
        <v>450</v>
      </c>
      <c r="G77" s="294"/>
      <c r="H77" s="292"/>
      <c r="I77" s="292"/>
      <c r="J77" s="292" t="s">
        <v>451</v>
      </c>
      <c r="K77" s="289"/>
    </row>
    <row r="78" s="1" customFormat="1" ht="5.25" customHeight="1">
      <c r="B78" s="287"/>
      <c r="C78" s="295"/>
      <c r="D78" s="295"/>
      <c r="E78" s="295"/>
      <c r="F78" s="295"/>
      <c r="G78" s="296"/>
      <c r="H78" s="295"/>
      <c r="I78" s="295"/>
      <c r="J78" s="295"/>
      <c r="K78" s="289"/>
    </row>
    <row r="79" s="1" customFormat="1" ht="15" customHeight="1">
      <c r="B79" s="287"/>
      <c r="C79" s="275" t="s">
        <v>52</v>
      </c>
      <c r="D79" s="297"/>
      <c r="E79" s="297"/>
      <c r="F79" s="298" t="s">
        <v>452</v>
      </c>
      <c r="G79" s="299"/>
      <c r="H79" s="275" t="s">
        <v>453</v>
      </c>
      <c r="I79" s="275" t="s">
        <v>454</v>
      </c>
      <c r="J79" s="275">
        <v>20</v>
      </c>
      <c r="K79" s="289"/>
    </row>
    <row r="80" s="1" customFormat="1" ht="15" customHeight="1">
      <c r="B80" s="287"/>
      <c r="C80" s="275" t="s">
        <v>455</v>
      </c>
      <c r="D80" s="275"/>
      <c r="E80" s="275"/>
      <c r="F80" s="298" t="s">
        <v>452</v>
      </c>
      <c r="G80" s="299"/>
      <c r="H80" s="275" t="s">
        <v>456</v>
      </c>
      <c r="I80" s="275" t="s">
        <v>454</v>
      </c>
      <c r="J80" s="275">
        <v>120</v>
      </c>
      <c r="K80" s="289"/>
    </row>
    <row r="81" s="1" customFormat="1" ht="15" customHeight="1">
      <c r="B81" s="300"/>
      <c r="C81" s="275" t="s">
        <v>457</v>
      </c>
      <c r="D81" s="275"/>
      <c r="E81" s="275"/>
      <c r="F81" s="298" t="s">
        <v>458</v>
      </c>
      <c r="G81" s="299"/>
      <c r="H81" s="275" t="s">
        <v>459</v>
      </c>
      <c r="I81" s="275" t="s">
        <v>454</v>
      </c>
      <c r="J81" s="275">
        <v>50</v>
      </c>
      <c r="K81" s="289"/>
    </row>
    <row r="82" s="1" customFormat="1" ht="15" customHeight="1">
      <c r="B82" s="300"/>
      <c r="C82" s="275" t="s">
        <v>460</v>
      </c>
      <c r="D82" s="275"/>
      <c r="E82" s="275"/>
      <c r="F82" s="298" t="s">
        <v>452</v>
      </c>
      <c r="G82" s="299"/>
      <c r="H82" s="275" t="s">
        <v>461</v>
      </c>
      <c r="I82" s="275" t="s">
        <v>462</v>
      </c>
      <c r="J82" s="275"/>
      <c r="K82" s="289"/>
    </row>
    <row r="83" s="1" customFormat="1" ht="15" customHeight="1">
      <c r="B83" s="300"/>
      <c r="C83" s="301" t="s">
        <v>463</v>
      </c>
      <c r="D83" s="301"/>
      <c r="E83" s="301"/>
      <c r="F83" s="302" t="s">
        <v>458</v>
      </c>
      <c r="G83" s="301"/>
      <c r="H83" s="301" t="s">
        <v>464</v>
      </c>
      <c r="I83" s="301" t="s">
        <v>454</v>
      </c>
      <c r="J83" s="301">
        <v>15</v>
      </c>
      <c r="K83" s="289"/>
    </row>
    <row r="84" s="1" customFormat="1" ht="15" customHeight="1">
      <c r="B84" s="300"/>
      <c r="C84" s="301" t="s">
        <v>465</v>
      </c>
      <c r="D84" s="301"/>
      <c r="E84" s="301"/>
      <c r="F84" s="302" t="s">
        <v>458</v>
      </c>
      <c r="G84" s="301"/>
      <c r="H84" s="301" t="s">
        <v>466</v>
      </c>
      <c r="I84" s="301" t="s">
        <v>454</v>
      </c>
      <c r="J84" s="301">
        <v>15</v>
      </c>
      <c r="K84" s="289"/>
    </row>
    <row r="85" s="1" customFormat="1" ht="15" customHeight="1">
      <c r="B85" s="300"/>
      <c r="C85" s="301" t="s">
        <v>467</v>
      </c>
      <c r="D85" s="301"/>
      <c r="E85" s="301"/>
      <c r="F85" s="302" t="s">
        <v>458</v>
      </c>
      <c r="G85" s="301"/>
      <c r="H85" s="301" t="s">
        <v>468</v>
      </c>
      <c r="I85" s="301" t="s">
        <v>454</v>
      </c>
      <c r="J85" s="301">
        <v>20</v>
      </c>
      <c r="K85" s="289"/>
    </row>
    <row r="86" s="1" customFormat="1" ht="15" customHeight="1">
      <c r="B86" s="300"/>
      <c r="C86" s="301" t="s">
        <v>469</v>
      </c>
      <c r="D86" s="301"/>
      <c r="E86" s="301"/>
      <c r="F86" s="302" t="s">
        <v>458</v>
      </c>
      <c r="G86" s="301"/>
      <c r="H86" s="301" t="s">
        <v>470</v>
      </c>
      <c r="I86" s="301" t="s">
        <v>454</v>
      </c>
      <c r="J86" s="301">
        <v>20</v>
      </c>
      <c r="K86" s="289"/>
    </row>
    <row r="87" s="1" customFormat="1" ht="15" customHeight="1">
      <c r="B87" s="300"/>
      <c r="C87" s="275" t="s">
        <v>471</v>
      </c>
      <c r="D87" s="275"/>
      <c r="E87" s="275"/>
      <c r="F87" s="298" t="s">
        <v>458</v>
      </c>
      <c r="G87" s="299"/>
      <c r="H87" s="275" t="s">
        <v>472</v>
      </c>
      <c r="I87" s="275" t="s">
        <v>454</v>
      </c>
      <c r="J87" s="275">
        <v>50</v>
      </c>
      <c r="K87" s="289"/>
    </row>
    <row r="88" s="1" customFormat="1" ht="15" customHeight="1">
      <c r="B88" s="300"/>
      <c r="C88" s="275" t="s">
        <v>473</v>
      </c>
      <c r="D88" s="275"/>
      <c r="E88" s="275"/>
      <c r="F88" s="298" t="s">
        <v>458</v>
      </c>
      <c r="G88" s="299"/>
      <c r="H88" s="275" t="s">
        <v>474</v>
      </c>
      <c r="I88" s="275" t="s">
        <v>454</v>
      </c>
      <c r="J88" s="275">
        <v>20</v>
      </c>
      <c r="K88" s="289"/>
    </row>
    <row r="89" s="1" customFormat="1" ht="15" customHeight="1">
      <c r="B89" s="300"/>
      <c r="C89" s="275" t="s">
        <v>475</v>
      </c>
      <c r="D89" s="275"/>
      <c r="E89" s="275"/>
      <c r="F89" s="298" t="s">
        <v>458</v>
      </c>
      <c r="G89" s="299"/>
      <c r="H89" s="275" t="s">
        <v>476</v>
      </c>
      <c r="I89" s="275" t="s">
        <v>454</v>
      </c>
      <c r="J89" s="275">
        <v>20</v>
      </c>
      <c r="K89" s="289"/>
    </row>
    <row r="90" s="1" customFormat="1" ht="15" customHeight="1">
      <c r="B90" s="300"/>
      <c r="C90" s="275" t="s">
        <v>477</v>
      </c>
      <c r="D90" s="275"/>
      <c r="E90" s="275"/>
      <c r="F90" s="298" t="s">
        <v>458</v>
      </c>
      <c r="G90" s="299"/>
      <c r="H90" s="275" t="s">
        <v>478</v>
      </c>
      <c r="I90" s="275" t="s">
        <v>454</v>
      </c>
      <c r="J90" s="275">
        <v>50</v>
      </c>
      <c r="K90" s="289"/>
    </row>
    <row r="91" s="1" customFormat="1" ht="15" customHeight="1">
      <c r="B91" s="300"/>
      <c r="C91" s="275" t="s">
        <v>479</v>
      </c>
      <c r="D91" s="275"/>
      <c r="E91" s="275"/>
      <c r="F91" s="298" t="s">
        <v>458</v>
      </c>
      <c r="G91" s="299"/>
      <c r="H91" s="275" t="s">
        <v>479</v>
      </c>
      <c r="I91" s="275" t="s">
        <v>454</v>
      </c>
      <c r="J91" s="275">
        <v>50</v>
      </c>
      <c r="K91" s="289"/>
    </row>
    <row r="92" s="1" customFormat="1" ht="15" customHeight="1">
      <c r="B92" s="300"/>
      <c r="C92" s="275" t="s">
        <v>480</v>
      </c>
      <c r="D92" s="275"/>
      <c r="E92" s="275"/>
      <c r="F92" s="298" t="s">
        <v>458</v>
      </c>
      <c r="G92" s="299"/>
      <c r="H92" s="275" t="s">
        <v>481</v>
      </c>
      <c r="I92" s="275" t="s">
        <v>454</v>
      </c>
      <c r="J92" s="275">
        <v>255</v>
      </c>
      <c r="K92" s="289"/>
    </row>
    <row r="93" s="1" customFormat="1" ht="15" customHeight="1">
      <c r="B93" s="300"/>
      <c r="C93" s="275" t="s">
        <v>482</v>
      </c>
      <c r="D93" s="275"/>
      <c r="E93" s="275"/>
      <c r="F93" s="298" t="s">
        <v>452</v>
      </c>
      <c r="G93" s="299"/>
      <c r="H93" s="275" t="s">
        <v>483</v>
      </c>
      <c r="I93" s="275" t="s">
        <v>484</v>
      </c>
      <c r="J93" s="275"/>
      <c r="K93" s="289"/>
    </row>
    <row r="94" s="1" customFormat="1" ht="15" customHeight="1">
      <c r="B94" s="300"/>
      <c r="C94" s="275" t="s">
        <v>485</v>
      </c>
      <c r="D94" s="275"/>
      <c r="E94" s="275"/>
      <c r="F94" s="298" t="s">
        <v>452</v>
      </c>
      <c r="G94" s="299"/>
      <c r="H94" s="275" t="s">
        <v>486</v>
      </c>
      <c r="I94" s="275" t="s">
        <v>487</v>
      </c>
      <c r="J94" s="275"/>
      <c r="K94" s="289"/>
    </row>
    <row r="95" s="1" customFormat="1" ht="15" customHeight="1">
      <c r="B95" s="300"/>
      <c r="C95" s="275" t="s">
        <v>488</v>
      </c>
      <c r="D95" s="275"/>
      <c r="E95" s="275"/>
      <c r="F95" s="298" t="s">
        <v>452</v>
      </c>
      <c r="G95" s="299"/>
      <c r="H95" s="275" t="s">
        <v>488</v>
      </c>
      <c r="I95" s="275" t="s">
        <v>487</v>
      </c>
      <c r="J95" s="275"/>
      <c r="K95" s="289"/>
    </row>
    <row r="96" s="1" customFormat="1" ht="15" customHeight="1">
      <c r="B96" s="300"/>
      <c r="C96" s="275" t="s">
        <v>37</v>
      </c>
      <c r="D96" s="275"/>
      <c r="E96" s="275"/>
      <c r="F96" s="298" t="s">
        <v>452</v>
      </c>
      <c r="G96" s="299"/>
      <c r="H96" s="275" t="s">
        <v>489</v>
      </c>
      <c r="I96" s="275" t="s">
        <v>487</v>
      </c>
      <c r="J96" s="275"/>
      <c r="K96" s="289"/>
    </row>
    <row r="97" s="1" customFormat="1" ht="15" customHeight="1">
      <c r="B97" s="300"/>
      <c r="C97" s="275" t="s">
        <v>47</v>
      </c>
      <c r="D97" s="275"/>
      <c r="E97" s="275"/>
      <c r="F97" s="298" t="s">
        <v>452</v>
      </c>
      <c r="G97" s="299"/>
      <c r="H97" s="275" t="s">
        <v>490</v>
      </c>
      <c r="I97" s="275" t="s">
        <v>487</v>
      </c>
      <c r="J97" s="275"/>
      <c r="K97" s="289"/>
    </row>
    <row r="98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="1" customFormat="1" ht="18.75" customHeight="1"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</row>
    <row r="101" s="1" customFormat="1" ht="7.5" customHeight="1">
      <c r="B101" s="284"/>
      <c r="C101" s="285"/>
      <c r="D101" s="285"/>
      <c r="E101" s="285"/>
      <c r="F101" s="285"/>
      <c r="G101" s="285"/>
      <c r="H101" s="285"/>
      <c r="I101" s="285"/>
      <c r="J101" s="285"/>
      <c r="K101" s="286"/>
    </row>
    <row r="102" s="1" customFormat="1" ht="45" customHeight="1">
      <c r="B102" s="287"/>
      <c r="C102" s="288" t="s">
        <v>491</v>
      </c>
      <c r="D102" s="288"/>
      <c r="E102" s="288"/>
      <c r="F102" s="288"/>
      <c r="G102" s="288"/>
      <c r="H102" s="288"/>
      <c r="I102" s="288"/>
      <c r="J102" s="288"/>
      <c r="K102" s="289"/>
    </row>
    <row r="103" s="1" customFormat="1" ht="17.25" customHeight="1">
      <c r="B103" s="287"/>
      <c r="C103" s="290" t="s">
        <v>446</v>
      </c>
      <c r="D103" s="290"/>
      <c r="E103" s="290"/>
      <c r="F103" s="290" t="s">
        <v>447</v>
      </c>
      <c r="G103" s="291"/>
      <c r="H103" s="290" t="s">
        <v>53</v>
      </c>
      <c r="I103" s="290" t="s">
        <v>56</v>
      </c>
      <c r="J103" s="290" t="s">
        <v>448</v>
      </c>
      <c r="K103" s="289"/>
    </row>
    <row r="104" s="1" customFormat="1" ht="17.25" customHeight="1">
      <c r="B104" s="287"/>
      <c r="C104" s="292" t="s">
        <v>449</v>
      </c>
      <c r="D104" s="292"/>
      <c r="E104" s="292"/>
      <c r="F104" s="293" t="s">
        <v>450</v>
      </c>
      <c r="G104" s="294"/>
      <c r="H104" s="292"/>
      <c r="I104" s="292"/>
      <c r="J104" s="292" t="s">
        <v>451</v>
      </c>
      <c r="K104" s="289"/>
    </row>
    <row r="105" s="1" customFormat="1" ht="5.25" customHeight="1">
      <c r="B105" s="287"/>
      <c r="C105" s="290"/>
      <c r="D105" s="290"/>
      <c r="E105" s="290"/>
      <c r="F105" s="290"/>
      <c r="G105" s="308"/>
      <c r="H105" s="290"/>
      <c r="I105" s="290"/>
      <c r="J105" s="290"/>
      <c r="K105" s="289"/>
    </row>
    <row r="106" s="1" customFormat="1" ht="15" customHeight="1">
      <c r="B106" s="287"/>
      <c r="C106" s="275" t="s">
        <v>52</v>
      </c>
      <c r="D106" s="297"/>
      <c r="E106" s="297"/>
      <c r="F106" s="298" t="s">
        <v>452</v>
      </c>
      <c r="G106" s="275"/>
      <c r="H106" s="275" t="s">
        <v>492</v>
      </c>
      <c r="I106" s="275" t="s">
        <v>454</v>
      </c>
      <c r="J106" s="275">
        <v>20</v>
      </c>
      <c r="K106" s="289"/>
    </row>
    <row r="107" s="1" customFormat="1" ht="15" customHeight="1">
      <c r="B107" s="287"/>
      <c r="C107" s="275" t="s">
        <v>455</v>
      </c>
      <c r="D107" s="275"/>
      <c r="E107" s="275"/>
      <c r="F107" s="298" t="s">
        <v>452</v>
      </c>
      <c r="G107" s="275"/>
      <c r="H107" s="275" t="s">
        <v>492</v>
      </c>
      <c r="I107" s="275" t="s">
        <v>454</v>
      </c>
      <c r="J107" s="275">
        <v>120</v>
      </c>
      <c r="K107" s="289"/>
    </row>
    <row r="108" s="1" customFormat="1" ht="15" customHeight="1">
      <c r="B108" s="300"/>
      <c r="C108" s="275" t="s">
        <v>457</v>
      </c>
      <c r="D108" s="275"/>
      <c r="E108" s="275"/>
      <c r="F108" s="298" t="s">
        <v>458</v>
      </c>
      <c r="G108" s="275"/>
      <c r="H108" s="275" t="s">
        <v>492</v>
      </c>
      <c r="I108" s="275" t="s">
        <v>454</v>
      </c>
      <c r="J108" s="275">
        <v>50</v>
      </c>
      <c r="K108" s="289"/>
    </row>
    <row r="109" s="1" customFormat="1" ht="15" customHeight="1">
      <c r="B109" s="300"/>
      <c r="C109" s="275" t="s">
        <v>460</v>
      </c>
      <c r="D109" s="275"/>
      <c r="E109" s="275"/>
      <c r="F109" s="298" t="s">
        <v>452</v>
      </c>
      <c r="G109" s="275"/>
      <c r="H109" s="275" t="s">
        <v>492</v>
      </c>
      <c r="I109" s="275" t="s">
        <v>462</v>
      </c>
      <c r="J109" s="275"/>
      <c r="K109" s="289"/>
    </row>
    <row r="110" s="1" customFormat="1" ht="15" customHeight="1">
      <c r="B110" s="300"/>
      <c r="C110" s="275" t="s">
        <v>471</v>
      </c>
      <c r="D110" s="275"/>
      <c r="E110" s="275"/>
      <c r="F110" s="298" t="s">
        <v>458</v>
      </c>
      <c r="G110" s="275"/>
      <c r="H110" s="275" t="s">
        <v>492</v>
      </c>
      <c r="I110" s="275" t="s">
        <v>454</v>
      </c>
      <c r="J110" s="275">
        <v>50</v>
      </c>
      <c r="K110" s="289"/>
    </row>
    <row r="111" s="1" customFormat="1" ht="15" customHeight="1">
      <c r="B111" s="300"/>
      <c r="C111" s="275" t="s">
        <v>479</v>
      </c>
      <c r="D111" s="275"/>
      <c r="E111" s="275"/>
      <c r="F111" s="298" t="s">
        <v>458</v>
      </c>
      <c r="G111" s="275"/>
      <c r="H111" s="275" t="s">
        <v>492</v>
      </c>
      <c r="I111" s="275" t="s">
        <v>454</v>
      </c>
      <c r="J111" s="275">
        <v>50</v>
      </c>
      <c r="K111" s="289"/>
    </row>
    <row r="112" s="1" customFormat="1" ht="15" customHeight="1">
      <c r="B112" s="300"/>
      <c r="C112" s="275" t="s">
        <v>477</v>
      </c>
      <c r="D112" s="275"/>
      <c r="E112" s="275"/>
      <c r="F112" s="298" t="s">
        <v>458</v>
      </c>
      <c r="G112" s="275"/>
      <c r="H112" s="275" t="s">
        <v>492</v>
      </c>
      <c r="I112" s="275" t="s">
        <v>454</v>
      </c>
      <c r="J112" s="275">
        <v>50</v>
      </c>
      <c r="K112" s="289"/>
    </row>
    <row r="113" s="1" customFormat="1" ht="15" customHeight="1">
      <c r="B113" s="300"/>
      <c r="C113" s="275" t="s">
        <v>52</v>
      </c>
      <c r="D113" s="275"/>
      <c r="E113" s="275"/>
      <c r="F113" s="298" t="s">
        <v>452</v>
      </c>
      <c r="G113" s="275"/>
      <c r="H113" s="275" t="s">
        <v>493</v>
      </c>
      <c r="I113" s="275" t="s">
        <v>454</v>
      </c>
      <c r="J113" s="275">
        <v>20</v>
      </c>
      <c r="K113" s="289"/>
    </row>
    <row r="114" s="1" customFormat="1" ht="15" customHeight="1">
      <c r="B114" s="300"/>
      <c r="C114" s="275" t="s">
        <v>494</v>
      </c>
      <c r="D114" s="275"/>
      <c r="E114" s="275"/>
      <c r="F114" s="298" t="s">
        <v>452</v>
      </c>
      <c r="G114" s="275"/>
      <c r="H114" s="275" t="s">
        <v>495</v>
      </c>
      <c r="I114" s="275" t="s">
        <v>454</v>
      </c>
      <c r="J114" s="275">
        <v>120</v>
      </c>
      <c r="K114" s="289"/>
    </row>
    <row r="115" s="1" customFormat="1" ht="15" customHeight="1">
      <c r="B115" s="300"/>
      <c r="C115" s="275" t="s">
        <v>37</v>
      </c>
      <c r="D115" s="275"/>
      <c r="E115" s="275"/>
      <c r="F115" s="298" t="s">
        <v>452</v>
      </c>
      <c r="G115" s="275"/>
      <c r="H115" s="275" t="s">
        <v>496</v>
      </c>
      <c r="I115" s="275" t="s">
        <v>487</v>
      </c>
      <c r="J115" s="275"/>
      <c r="K115" s="289"/>
    </row>
    <row r="116" s="1" customFormat="1" ht="15" customHeight="1">
      <c r="B116" s="300"/>
      <c r="C116" s="275" t="s">
        <v>47</v>
      </c>
      <c r="D116" s="275"/>
      <c r="E116" s="275"/>
      <c r="F116" s="298" t="s">
        <v>452</v>
      </c>
      <c r="G116" s="275"/>
      <c r="H116" s="275" t="s">
        <v>497</v>
      </c>
      <c r="I116" s="275" t="s">
        <v>487</v>
      </c>
      <c r="J116" s="275"/>
      <c r="K116" s="289"/>
    </row>
    <row r="117" s="1" customFormat="1" ht="15" customHeight="1">
      <c r="B117" s="300"/>
      <c r="C117" s="275" t="s">
        <v>56</v>
      </c>
      <c r="D117" s="275"/>
      <c r="E117" s="275"/>
      <c r="F117" s="298" t="s">
        <v>452</v>
      </c>
      <c r="G117" s="275"/>
      <c r="H117" s="275" t="s">
        <v>498</v>
      </c>
      <c r="I117" s="275" t="s">
        <v>499</v>
      </c>
      <c r="J117" s="275"/>
      <c r="K117" s="289"/>
    </row>
    <row r="118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="1" customFormat="1" ht="18.75" customHeight="1">
      <c r="B119" s="310"/>
      <c r="C119" s="311"/>
      <c r="D119" s="311"/>
      <c r="E119" s="311"/>
      <c r="F119" s="312"/>
      <c r="G119" s="311"/>
      <c r="H119" s="311"/>
      <c r="I119" s="311"/>
      <c r="J119" s="311"/>
      <c r="K119" s="310"/>
    </row>
    <row r="120" s="1" customFormat="1" ht="18.75" customHeight="1">
      <c r="B120" s="283"/>
      <c r="C120" s="283"/>
      <c r="D120" s="283"/>
      <c r="E120" s="283"/>
      <c r="F120" s="283"/>
      <c r="G120" s="283"/>
      <c r="H120" s="283"/>
      <c r="I120" s="283"/>
      <c r="J120" s="283"/>
      <c r="K120" s="283"/>
    </row>
    <row r="121" s="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="1" customFormat="1" ht="45" customHeight="1">
      <c r="B122" s="316"/>
      <c r="C122" s="266" t="s">
        <v>500</v>
      </c>
      <c r="D122" s="266"/>
      <c r="E122" s="266"/>
      <c r="F122" s="266"/>
      <c r="G122" s="266"/>
      <c r="H122" s="266"/>
      <c r="I122" s="266"/>
      <c r="J122" s="266"/>
      <c r="K122" s="317"/>
    </row>
    <row r="123" s="1" customFormat="1" ht="17.25" customHeight="1">
      <c r="B123" s="318"/>
      <c r="C123" s="290" t="s">
        <v>446</v>
      </c>
      <c r="D123" s="290"/>
      <c r="E123" s="290"/>
      <c r="F123" s="290" t="s">
        <v>447</v>
      </c>
      <c r="G123" s="291"/>
      <c r="H123" s="290" t="s">
        <v>53</v>
      </c>
      <c r="I123" s="290" t="s">
        <v>56</v>
      </c>
      <c r="J123" s="290" t="s">
        <v>448</v>
      </c>
      <c r="K123" s="319"/>
    </row>
    <row r="124" s="1" customFormat="1" ht="17.25" customHeight="1">
      <c r="B124" s="318"/>
      <c r="C124" s="292" t="s">
        <v>449</v>
      </c>
      <c r="D124" s="292"/>
      <c r="E124" s="292"/>
      <c r="F124" s="293" t="s">
        <v>450</v>
      </c>
      <c r="G124" s="294"/>
      <c r="H124" s="292"/>
      <c r="I124" s="292"/>
      <c r="J124" s="292" t="s">
        <v>451</v>
      </c>
      <c r="K124" s="319"/>
    </row>
    <row r="125" s="1" customFormat="1" ht="5.25" customHeight="1">
      <c r="B125" s="320"/>
      <c r="C125" s="295"/>
      <c r="D125" s="295"/>
      <c r="E125" s="295"/>
      <c r="F125" s="295"/>
      <c r="G125" s="321"/>
      <c r="H125" s="295"/>
      <c r="I125" s="295"/>
      <c r="J125" s="295"/>
      <c r="K125" s="322"/>
    </row>
    <row r="126" s="1" customFormat="1" ht="15" customHeight="1">
      <c r="B126" s="320"/>
      <c r="C126" s="275" t="s">
        <v>455</v>
      </c>
      <c r="D126" s="297"/>
      <c r="E126" s="297"/>
      <c r="F126" s="298" t="s">
        <v>452</v>
      </c>
      <c r="G126" s="275"/>
      <c r="H126" s="275" t="s">
        <v>492</v>
      </c>
      <c r="I126" s="275" t="s">
        <v>454</v>
      </c>
      <c r="J126" s="275">
        <v>120</v>
      </c>
      <c r="K126" s="323"/>
    </row>
    <row r="127" s="1" customFormat="1" ht="15" customHeight="1">
      <c r="B127" s="320"/>
      <c r="C127" s="275" t="s">
        <v>501</v>
      </c>
      <c r="D127" s="275"/>
      <c r="E127" s="275"/>
      <c r="F127" s="298" t="s">
        <v>452</v>
      </c>
      <c r="G127" s="275"/>
      <c r="H127" s="275" t="s">
        <v>502</v>
      </c>
      <c r="I127" s="275" t="s">
        <v>454</v>
      </c>
      <c r="J127" s="275" t="s">
        <v>503</v>
      </c>
      <c r="K127" s="323"/>
    </row>
    <row r="128" s="1" customFormat="1" ht="15" customHeight="1">
      <c r="B128" s="320"/>
      <c r="C128" s="275" t="s">
        <v>400</v>
      </c>
      <c r="D128" s="275"/>
      <c r="E128" s="275"/>
      <c r="F128" s="298" t="s">
        <v>452</v>
      </c>
      <c r="G128" s="275"/>
      <c r="H128" s="275" t="s">
        <v>504</v>
      </c>
      <c r="I128" s="275" t="s">
        <v>454</v>
      </c>
      <c r="J128" s="275" t="s">
        <v>503</v>
      </c>
      <c r="K128" s="323"/>
    </row>
    <row r="129" s="1" customFormat="1" ht="15" customHeight="1">
      <c r="B129" s="320"/>
      <c r="C129" s="275" t="s">
        <v>463</v>
      </c>
      <c r="D129" s="275"/>
      <c r="E129" s="275"/>
      <c r="F129" s="298" t="s">
        <v>458</v>
      </c>
      <c r="G129" s="275"/>
      <c r="H129" s="275" t="s">
        <v>464</v>
      </c>
      <c r="I129" s="275" t="s">
        <v>454</v>
      </c>
      <c r="J129" s="275">
        <v>15</v>
      </c>
      <c r="K129" s="323"/>
    </row>
    <row r="130" s="1" customFormat="1" ht="15" customHeight="1">
      <c r="B130" s="320"/>
      <c r="C130" s="301" t="s">
        <v>465</v>
      </c>
      <c r="D130" s="301"/>
      <c r="E130" s="301"/>
      <c r="F130" s="302" t="s">
        <v>458</v>
      </c>
      <c r="G130" s="301"/>
      <c r="H130" s="301" t="s">
        <v>466</v>
      </c>
      <c r="I130" s="301" t="s">
        <v>454</v>
      </c>
      <c r="J130" s="301">
        <v>15</v>
      </c>
      <c r="K130" s="323"/>
    </row>
    <row r="131" s="1" customFormat="1" ht="15" customHeight="1">
      <c r="B131" s="320"/>
      <c r="C131" s="301" t="s">
        <v>467</v>
      </c>
      <c r="D131" s="301"/>
      <c r="E131" s="301"/>
      <c r="F131" s="302" t="s">
        <v>458</v>
      </c>
      <c r="G131" s="301"/>
      <c r="H131" s="301" t="s">
        <v>468</v>
      </c>
      <c r="I131" s="301" t="s">
        <v>454</v>
      </c>
      <c r="J131" s="301">
        <v>20</v>
      </c>
      <c r="K131" s="323"/>
    </row>
    <row r="132" s="1" customFormat="1" ht="15" customHeight="1">
      <c r="B132" s="320"/>
      <c r="C132" s="301" t="s">
        <v>469</v>
      </c>
      <c r="D132" s="301"/>
      <c r="E132" s="301"/>
      <c r="F132" s="302" t="s">
        <v>458</v>
      </c>
      <c r="G132" s="301"/>
      <c r="H132" s="301" t="s">
        <v>470</v>
      </c>
      <c r="I132" s="301" t="s">
        <v>454</v>
      </c>
      <c r="J132" s="301">
        <v>20</v>
      </c>
      <c r="K132" s="323"/>
    </row>
    <row r="133" s="1" customFormat="1" ht="15" customHeight="1">
      <c r="B133" s="320"/>
      <c r="C133" s="275" t="s">
        <v>457</v>
      </c>
      <c r="D133" s="275"/>
      <c r="E133" s="275"/>
      <c r="F133" s="298" t="s">
        <v>458</v>
      </c>
      <c r="G133" s="275"/>
      <c r="H133" s="275" t="s">
        <v>492</v>
      </c>
      <c r="I133" s="275" t="s">
        <v>454</v>
      </c>
      <c r="J133" s="275">
        <v>50</v>
      </c>
      <c r="K133" s="323"/>
    </row>
    <row r="134" s="1" customFormat="1" ht="15" customHeight="1">
      <c r="B134" s="320"/>
      <c r="C134" s="275" t="s">
        <v>471</v>
      </c>
      <c r="D134" s="275"/>
      <c r="E134" s="275"/>
      <c r="F134" s="298" t="s">
        <v>458</v>
      </c>
      <c r="G134" s="275"/>
      <c r="H134" s="275" t="s">
        <v>492</v>
      </c>
      <c r="I134" s="275" t="s">
        <v>454</v>
      </c>
      <c r="J134" s="275">
        <v>50</v>
      </c>
      <c r="K134" s="323"/>
    </row>
    <row r="135" s="1" customFormat="1" ht="15" customHeight="1">
      <c r="B135" s="320"/>
      <c r="C135" s="275" t="s">
        <v>477</v>
      </c>
      <c r="D135" s="275"/>
      <c r="E135" s="275"/>
      <c r="F135" s="298" t="s">
        <v>458</v>
      </c>
      <c r="G135" s="275"/>
      <c r="H135" s="275" t="s">
        <v>492</v>
      </c>
      <c r="I135" s="275" t="s">
        <v>454</v>
      </c>
      <c r="J135" s="275">
        <v>50</v>
      </c>
      <c r="K135" s="323"/>
    </row>
    <row r="136" s="1" customFormat="1" ht="15" customHeight="1">
      <c r="B136" s="320"/>
      <c r="C136" s="275" t="s">
        <v>479</v>
      </c>
      <c r="D136" s="275"/>
      <c r="E136" s="275"/>
      <c r="F136" s="298" t="s">
        <v>458</v>
      </c>
      <c r="G136" s="275"/>
      <c r="H136" s="275" t="s">
        <v>492</v>
      </c>
      <c r="I136" s="275" t="s">
        <v>454</v>
      </c>
      <c r="J136" s="275">
        <v>50</v>
      </c>
      <c r="K136" s="323"/>
    </row>
    <row r="137" s="1" customFormat="1" ht="15" customHeight="1">
      <c r="B137" s="320"/>
      <c r="C137" s="275" t="s">
        <v>480</v>
      </c>
      <c r="D137" s="275"/>
      <c r="E137" s="275"/>
      <c r="F137" s="298" t="s">
        <v>458</v>
      </c>
      <c r="G137" s="275"/>
      <c r="H137" s="275" t="s">
        <v>505</v>
      </c>
      <c r="I137" s="275" t="s">
        <v>454</v>
      </c>
      <c r="J137" s="275">
        <v>255</v>
      </c>
      <c r="K137" s="323"/>
    </row>
    <row r="138" s="1" customFormat="1" ht="15" customHeight="1">
      <c r="B138" s="320"/>
      <c r="C138" s="275" t="s">
        <v>482</v>
      </c>
      <c r="D138" s="275"/>
      <c r="E138" s="275"/>
      <c r="F138" s="298" t="s">
        <v>452</v>
      </c>
      <c r="G138" s="275"/>
      <c r="H138" s="275" t="s">
        <v>506</v>
      </c>
      <c r="I138" s="275" t="s">
        <v>484</v>
      </c>
      <c r="J138" s="275"/>
      <c r="K138" s="323"/>
    </row>
    <row r="139" s="1" customFormat="1" ht="15" customHeight="1">
      <c r="B139" s="320"/>
      <c r="C139" s="275" t="s">
        <v>485</v>
      </c>
      <c r="D139" s="275"/>
      <c r="E139" s="275"/>
      <c r="F139" s="298" t="s">
        <v>452</v>
      </c>
      <c r="G139" s="275"/>
      <c r="H139" s="275" t="s">
        <v>507</v>
      </c>
      <c r="I139" s="275" t="s">
        <v>487</v>
      </c>
      <c r="J139" s="275"/>
      <c r="K139" s="323"/>
    </row>
    <row r="140" s="1" customFormat="1" ht="15" customHeight="1">
      <c r="B140" s="320"/>
      <c r="C140" s="275" t="s">
        <v>488</v>
      </c>
      <c r="D140" s="275"/>
      <c r="E140" s="275"/>
      <c r="F140" s="298" t="s">
        <v>452</v>
      </c>
      <c r="G140" s="275"/>
      <c r="H140" s="275" t="s">
        <v>488</v>
      </c>
      <c r="I140" s="275" t="s">
        <v>487</v>
      </c>
      <c r="J140" s="275"/>
      <c r="K140" s="323"/>
    </row>
    <row r="141" s="1" customFormat="1" ht="15" customHeight="1">
      <c r="B141" s="320"/>
      <c r="C141" s="275" t="s">
        <v>37</v>
      </c>
      <c r="D141" s="275"/>
      <c r="E141" s="275"/>
      <c r="F141" s="298" t="s">
        <v>452</v>
      </c>
      <c r="G141" s="275"/>
      <c r="H141" s="275" t="s">
        <v>508</v>
      </c>
      <c r="I141" s="275" t="s">
        <v>487</v>
      </c>
      <c r="J141" s="275"/>
      <c r="K141" s="323"/>
    </row>
    <row r="142" s="1" customFormat="1" ht="15" customHeight="1">
      <c r="B142" s="320"/>
      <c r="C142" s="275" t="s">
        <v>509</v>
      </c>
      <c r="D142" s="275"/>
      <c r="E142" s="275"/>
      <c r="F142" s="298" t="s">
        <v>452</v>
      </c>
      <c r="G142" s="275"/>
      <c r="H142" s="275" t="s">
        <v>510</v>
      </c>
      <c r="I142" s="275" t="s">
        <v>487</v>
      </c>
      <c r="J142" s="275"/>
      <c r="K142" s="323"/>
    </row>
    <row r="143" s="1" customFormat="1" ht="15" customHeight="1">
      <c r="B143" s="324"/>
      <c r="C143" s="325"/>
      <c r="D143" s="325"/>
      <c r="E143" s="325"/>
      <c r="F143" s="325"/>
      <c r="G143" s="325"/>
      <c r="H143" s="325"/>
      <c r="I143" s="325"/>
      <c r="J143" s="325"/>
      <c r="K143" s="326"/>
    </row>
    <row r="144" s="1" customFormat="1" ht="18.75" customHeight="1">
      <c r="B144" s="311"/>
      <c r="C144" s="311"/>
      <c r="D144" s="311"/>
      <c r="E144" s="311"/>
      <c r="F144" s="312"/>
      <c r="G144" s="311"/>
      <c r="H144" s="311"/>
      <c r="I144" s="311"/>
      <c r="J144" s="311"/>
      <c r="K144" s="311"/>
    </row>
    <row r="145" s="1" customFormat="1" ht="18.75" customHeight="1">
      <c r="B145" s="283"/>
      <c r="C145" s="283"/>
      <c r="D145" s="283"/>
      <c r="E145" s="283"/>
      <c r="F145" s="283"/>
      <c r="G145" s="283"/>
      <c r="H145" s="283"/>
      <c r="I145" s="283"/>
      <c r="J145" s="283"/>
      <c r="K145" s="283"/>
    </row>
    <row r="146" s="1" customFormat="1" ht="7.5" customHeight="1">
      <c r="B146" s="284"/>
      <c r="C146" s="285"/>
      <c r="D146" s="285"/>
      <c r="E146" s="285"/>
      <c r="F146" s="285"/>
      <c r="G146" s="285"/>
      <c r="H146" s="285"/>
      <c r="I146" s="285"/>
      <c r="J146" s="285"/>
      <c r="K146" s="286"/>
    </row>
    <row r="147" s="1" customFormat="1" ht="45" customHeight="1">
      <c r="B147" s="287"/>
      <c r="C147" s="288" t="s">
        <v>511</v>
      </c>
      <c r="D147" s="288"/>
      <c r="E147" s="288"/>
      <c r="F147" s="288"/>
      <c r="G147" s="288"/>
      <c r="H147" s="288"/>
      <c r="I147" s="288"/>
      <c r="J147" s="288"/>
      <c r="K147" s="289"/>
    </row>
    <row r="148" s="1" customFormat="1" ht="17.25" customHeight="1">
      <c r="B148" s="287"/>
      <c r="C148" s="290" t="s">
        <v>446</v>
      </c>
      <c r="D148" s="290"/>
      <c r="E148" s="290"/>
      <c r="F148" s="290" t="s">
        <v>447</v>
      </c>
      <c r="G148" s="291"/>
      <c r="H148" s="290" t="s">
        <v>53</v>
      </c>
      <c r="I148" s="290" t="s">
        <v>56</v>
      </c>
      <c r="J148" s="290" t="s">
        <v>448</v>
      </c>
      <c r="K148" s="289"/>
    </row>
    <row r="149" s="1" customFormat="1" ht="17.25" customHeight="1">
      <c r="B149" s="287"/>
      <c r="C149" s="292" t="s">
        <v>449</v>
      </c>
      <c r="D149" s="292"/>
      <c r="E149" s="292"/>
      <c r="F149" s="293" t="s">
        <v>450</v>
      </c>
      <c r="G149" s="294"/>
      <c r="H149" s="292"/>
      <c r="I149" s="292"/>
      <c r="J149" s="292" t="s">
        <v>451</v>
      </c>
      <c r="K149" s="289"/>
    </row>
    <row r="150" s="1" customFormat="1" ht="5.25" customHeight="1">
      <c r="B150" s="300"/>
      <c r="C150" s="295"/>
      <c r="D150" s="295"/>
      <c r="E150" s="295"/>
      <c r="F150" s="295"/>
      <c r="G150" s="296"/>
      <c r="H150" s="295"/>
      <c r="I150" s="295"/>
      <c r="J150" s="295"/>
      <c r="K150" s="323"/>
    </row>
    <row r="151" s="1" customFormat="1" ht="15" customHeight="1">
      <c r="B151" s="300"/>
      <c r="C151" s="327" t="s">
        <v>455</v>
      </c>
      <c r="D151" s="275"/>
      <c r="E151" s="275"/>
      <c r="F151" s="328" t="s">
        <v>452</v>
      </c>
      <c r="G151" s="275"/>
      <c r="H151" s="327" t="s">
        <v>492</v>
      </c>
      <c r="I151" s="327" t="s">
        <v>454</v>
      </c>
      <c r="J151" s="327">
        <v>120</v>
      </c>
      <c r="K151" s="323"/>
    </row>
    <row r="152" s="1" customFormat="1" ht="15" customHeight="1">
      <c r="B152" s="300"/>
      <c r="C152" s="327" t="s">
        <v>501</v>
      </c>
      <c r="D152" s="275"/>
      <c r="E152" s="275"/>
      <c r="F152" s="328" t="s">
        <v>452</v>
      </c>
      <c r="G152" s="275"/>
      <c r="H152" s="327" t="s">
        <v>512</v>
      </c>
      <c r="I152" s="327" t="s">
        <v>454</v>
      </c>
      <c r="J152" s="327" t="s">
        <v>503</v>
      </c>
      <c r="K152" s="323"/>
    </row>
    <row r="153" s="1" customFormat="1" ht="15" customHeight="1">
      <c r="B153" s="300"/>
      <c r="C153" s="327" t="s">
        <v>400</v>
      </c>
      <c r="D153" s="275"/>
      <c r="E153" s="275"/>
      <c r="F153" s="328" t="s">
        <v>452</v>
      </c>
      <c r="G153" s="275"/>
      <c r="H153" s="327" t="s">
        <v>513</v>
      </c>
      <c r="I153" s="327" t="s">
        <v>454</v>
      </c>
      <c r="J153" s="327" t="s">
        <v>503</v>
      </c>
      <c r="K153" s="323"/>
    </row>
    <row r="154" s="1" customFormat="1" ht="15" customHeight="1">
      <c r="B154" s="300"/>
      <c r="C154" s="327" t="s">
        <v>457</v>
      </c>
      <c r="D154" s="275"/>
      <c r="E154" s="275"/>
      <c r="F154" s="328" t="s">
        <v>458</v>
      </c>
      <c r="G154" s="275"/>
      <c r="H154" s="327" t="s">
        <v>492</v>
      </c>
      <c r="I154" s="327" t="s">
        <v>454</v>
      </c>
      <c r="J154" s="327">
        <v>50</v>
      </c>
      <c r="K154" s="323"/>
    </row>
    <row r="155" s="1" customFormat="1" ht="15" customHeight="1">
      <c r="B155" s="300"/>
      <c r="C155" s="327" t="s">
        <v>460</v>
      </c>
      <c r="D155" s="275"/>
      <c r="E155" s="275"/>
      <c r="F155" s="328" t="s">
        <v>452</v>
      </c>
      <c r="G155" s="275"/>
      <c r="H155" s="327" t="s">
        <v>492</v>
      </c>
      <c r="I155" s="327" t="s">
        <v>462</v>
      </c>
      <c r="J155" s="327"/>
      <c r="K155" s="323"/>
    </row>
    <row r="156" s="1" customFormat="1" ht="15" customHeight="1">
      <c r="B156" s="300"/>
      <c r="C156" s="327" t="s">
        <v>471</v>
      </c>
      <c r="D156" s="275"/>
      <c r="E156" s="275"/>
      <c r="F156" s="328" t="s">
        <v>458</v>
      </c>
      <c r="G156" s="275"/>
      <c r="H156" s="327" t="s">
        <v>492</v>
      </c>
      <c r="I156" s="327" t="s">
        <v>454</v>
      </c>
      <c r="J156" s="327">
        <v>50</v>
      </c>
      <c r="K156" s="323"/>
    </row>
    <row r="157" s="1" customFormat="1" ht="15" customHeight="1">
      <c r="B157" s="300"/>
      <c r="C157" s="327" t="s">
        <v>479</v>
      </c>
      <c r="D157" s="275"/>
      <c r="E157" s="275"/>
      <c r="F157" s="328" t="s">
        <v>458</v>
      </c>
      <c r="G157" s="275"/>
      <c r="H157" s="327" t="s">
        <v>492</v>
      </c>
      <c r="I157" s="327" t="s">
        <v>454</v>
      </c>
      <c r="J157" s="327">
        <v>50</v>
      </c>
      <c r="K157" s="323"/>
    </row>
    <row r="158" s="1" customFormat="1" ht="15" customHeight="1">
      <c r="B158" s="300"/>
      <c r="C158" s="327" t="s">
        <v>477</v>
      </c>
      <c r="D158" s="275"/>
      <c r="E158" s="275"/>
      <c r="F158" s="328" t="s">
        <v>458</v>
      </c>
      <c r="G158" s="275"/>
      <c r="H158" s="327" t="s">
        <v>492</v>
      </c>
      <c r="I158" s="327" t="s">
        <v>454</v>
      </c>
      <c r="J158" s="327">
        <v>50</v>
      </c>
      <c r="K158" s="323"/>
    </row>
    <row r="159" s="1" customFormat="1" ht="15" customHeight="1">
      <c r="B159" s="300"/>
      <c r="C159" s="327" t="s">
        <v>92</v>
      </c>
      <c r="D159" s="275"/>
      <c r="E159" s="275"/>
      <c r="F159" s="328" t="s">
        <v>452</v>
      </c>
      <c r="G159" s="275"/>
      <c r="H159" s="327" t="s">
        <v>514</v>
      </c>
      <c r="I159" s="327" t="s">
        <v>454</v>
      </c>
      <c r="J159" s="327" t="s">
        <v>515</v>
      </c>
      <c r="K159" s="323"/>
    </row>
    <row r="160" s="1" customFormat="1" ht="15" customHeight="1">
      <c r="B160" s="300"/>
      <c r="C160" s="327" t="s">
        <v>516</v>
      </c>
      <c r="D160" s="275"/>
      <c r="E160" s="275"/>
      <c r="F160" s="328" t="s">
        <v>452</v>
      </c>
      <c r="G160" s="275"/>
      <c r="H160" s="327" t="s">
        <v>517</v>
      </c>
      <c r="I160" s="327" t="s">
        <v>487</v>
      </c>
      <c r="J160" s="327"/>
      <c r="K160" s="323"/>
    </row>
    <row r="161" s="1" customFormat="1" ht="15" customHeight="1">
      <c r="B161" s="329"/>
      <c r="C161" s="309"/>
      <c r="D161" s="309"/>
      <c r="E161" s="309"/>
      <c r="F161" s="309"/>
      <c r="G161" s="309"/>
      <c r="H161" s="309"/>
      <c r="I161" s="309"/>
      <c r="J161" s="309"/>
      <c r="K161" s="330"/>
    </row>
    <row r="162" s="1" customFormat="1" ht="18.75" customHeight="1">
      <c r="B162" s="311"/>
      <c r="C162" s="321"/>
      <c r="D162" s="321"/>
      <c r="E162" s="321"/>
      <c r="F162" s="331"/>
      <c r="G162" s="321"/>
      <c r="H162" s="321"/>
      <c r="I162" s="321"/>
      <c r="J162" s="321"/>
      <c r="K162" s="311"/>
    </row>
    <row r="163" s="1" customFormat="1" ht="18.75" customHeight="1">
      <c r="B163" s="283"/>
      <c r="C163" s="283"/>
      <c r="D163" s="283"/>
      <c r="E163" s="283"/>
      <c r="F163" s="283"/>
      <c r="G163" s="283"/>
      <c r="H163" s="283"/>
      <c r="I163" s="283"/>
      <c r="J163" s="283"/>
      <c r="K163" s="283"/>
    </row>
    <row r="164" s="1" customFormat="1" ht="7.5" customHeight="1">
      <c r="B164" s="262"/>
      <c r="C164" s="263"/>
      <c r="D164" s="263"/>
      <c r="E164" s="263"/>
      <c r="F164" s="263"/>
      <c r="G164" s="263"/>
      <c r="H164" s="263"/>
      <c r="I164" s="263"/>
      <c r="J164" s="263"/>
      <c r="K164" s="264"/>
    </row>
    <row r="165" s="1" customFormat="1" ht="45" customHeight="1">
      <c r="B165" s="265"/>
      <c r="C165" s="266" t="s">
        <v>518</v>
      </c>
      <c r="D165" s="266"/>
      <c r="E165" s="266"/>
      <c r="F165" s="266"/>
      <c r="G165" s="266"/>
      <c r="H165" s="266"/>
      <c r="I165" s="266"/>
      <c r="J165" s="266"/>
      <c r="K165" s="267"/>
    </row>
    <row r="166" s="1" customFormat="1" ht="17.25" customHeight="1">
      <c r="B166" s="265"/>
      <c r="C166" s="290" t="s">
        <v>446</v>
      </c>
      <c r="D166" s="290"/>
      <c r="E166" s="290"/>
      <c r="F166" s="290" t="s">
        <v>447</v>
      </c>
      <c r="G166" s="332"/>
      <c r="H166" s="333" t="s">
        <v>53</v>
      </c>
      <c r="I166" s="333" t="s">
        <v>56</v>
      </c>
      <c r="J166" s="290" t="s">
        <v>448</v>
      </c>
      <c r="K166" s="267"/>
    </row>
    <row r="167" s="1" customFormat="1" ht="17.25" customHeight="1">
      <c r="B167" s="268"/>
      <c r="C167" s="292" t="s">
        <v>449</v>
      </c>
      <c r="D167" s="292"/>
      <c r="E167" s="292"/>
      <c r="F167" s="293" t="s">
        <v>450</v>
      </c>
      <c r="G167" s="334"/>
      <c r="H167" s="335"/>
      <c r="I167" s="335"/>
      <c r="J167" s="292" t="s">
        <v>451</v>
      </c>
      <c r="K167" s="270"/>
    </row>
    <row r="168" s="1" customFormat="1" ht="5.25" customHeight="1">
      <c r="B168" s="300"/>
      <c r="C168" s="295"/>
      <c r="D168" s="295"/>
      <c r="E168" s="295"/>
      <c r="F168" s="295"/>
      <c r="G168" s="296"/>
      <c r="H168" s="295"/>
      <c r="I168" s="295"/>
      <c r="J168" s="295"/>
      <c r="K168" s="323"/>
    </row>
    <row r="169" s="1" customFormat="1" ht="15" customHeight="1">
      <c r="B169" s="300"/>
      <c r="C169" s="275" t="s">
        <v>455</v>
      </c>
      <c r="D169" s="275"/>
      <c r="E169" s="275"/>
      <c r="F169" s="298" t="s">
        <v>452</v>
      </c>
      <c r="G169" s="275"/>
      <c r="H169" s="275" t="s">
        <v>492</v>
      </c>
      <c r="I169" s="275" t="s">
        <v>454</v>
      </c>
      <c r="J169" s="275">
        <v>120</v>
      </c>
      <c r="K169" s="323"/>
    </row>
    <row r="170" s="1" customFormat="1" ht="15" customHeight="1">
      <c r="B170" s="300"/>
      <c r="C170" s="275" t="s">
        <v>501</v>
      </c>
      <c r="D170" s="275"/>
      <c r="E170" s="275"/>
      <c r="F170" s="298" t="s">
        <v>452</v>
      </c>
      <c r="G170" s="275"/>
      <c r="H170" s="275" t="s">
        <v>502</v>
      </c>
      <c r="I170" s="275" t="s">
        <v>454</v>
      </c>
      <c r="J170" s="275" t="s">
        <v>503</v>
      </c>
      <c r="K170" s="323"/>
    </row>
    <row r="171" s="1" customFormat="1" ht="15" customHeight="1">
      <c r="B171" s="300"/>
      <c r="C171" s="275" t="s">
        <v>400</v>
      </c>
      <c r="D171" s="275"/>
      <c r="E171" s="275"/>
      <c r="F171" s="298" t="s">
        <v>452</v>
      </c>
      <c r="G171" s="275"/>
      <c r="H171" s="275" t="s">
        <v>519</v>
      </c>
      <c r="I171" s="275" t="s">
        <v>454</v>
      </c>
      <c r="J171" s="275" t="s">
        <v>503</v>
      </c>
      <c r="K171" s="323"/>
    </row>
    <row r="172" s="1" customFormat="1" ht="15" customHeight="1">
      <c r="B172" s="300"/>
      <c r="C172" s="275" t="s">
        <v>457</v>
      </c>
      <c r="D172" s="275"/>
      <c r="E172" s="275"/>
      <c r="F172" s="298" t="s">
        <v>458</v>
      </c>
      <c r="G172" s="275"/>
      <c r="H172" s="275" t="s">
        <v>519</v>
      </c>
      <c r="I172" s="275" t="s">
        <v>454</v>
      </c>
      <c r="J172" s="275">
        <v>50</v>
      </c>
      <c r="K172" s="323"/>
    </row>
    <row r="173" s="1" customFormat="1" ht="15" customHeight="1">
      <c r="B173" s="300"/>
      <c r="C173" s="275" t="s">
        <v>460</v>
      </c>
      <c r="D173" s="275"/>
      <c r="E173" s="275"/>
      <c r="F173" s="298" t="s">
        <v>452</v>
      </c>
      <c r="G173" s="275"/>
      <c r="H173" s="275" t="s">
        <v>519</v>
      </c>
      <c r="I173" s="275" t="s">
        <v>462</v>
      </c>
      <c r="J173" s="275"/>
      <c r="K173" s="323"/>
    </row>
    <row r="174" s="1" customFormat="1" ht="15" customHeight="1">
      <c r="B174" s="300"/>
      <c r="C174" s="275" t="s">
        <v>471</v>
      </c>
      <c r="D174" s="275"/>
      <c r="E174" s="275"/>
      <c r="F174" s="298" t="s">
        <v>458</v>
      </c>
      <c r="G174" s="275"/>
      <c r="H174" s="275" t="s">
        <v>519</v>
      </c>
      <c r="I174" s="275" t="s">
        <v>454</v>
      </c>
      <c r="J174" s="275">
        <v>50</v>
      </c>
      <c r="K174" s="323"/>
    </row>
    <row r="175" s="1" customFormat="1" ht="15" customHeight="1">
      <c r="B175" s="300"/>
      <c r="C175" s="275" t="s">
        <v>479</v>
      </c>
      <c r="D175" s="275"/>
      <c r="E175" s="275"/>
      <c r="F175" s="298" t="s">
        <v>458</v>
      </c>
      <c r="G175" s="275"/>
      <c r="H175" s="275" t="s">
        <v>519</v>
      </c>
      <c r="I175" s="275" t="s">
        <v>454</v>
      </c>
      <c r="J175" s="275">
        <v>50</v>
      </c>
      <c r="K175" s="323"/>
    </row>
    <row r="176" s="1" customFormat="1" ht="15" customHeight="1">
      <c r="B176" s="300"/>
      <c r="C176" s="275" t="s">
        <v>477</v>
      </c>
      <c r="D176" s="275"/>
      <c r="E176" s="275"/>
      <c r="F176" s="298" t="s">
        <v>458</v>
      </c>
      <c r="G176" s="275"/>
      <c r="H176" s="275" t="s">
        <v>519</v>
      </c>
      <c r="I176" s="275" t="s">
        <v>454</v>
      </c>
      <c r="J176" s="275">
        <v>50</v>
      </c>
      <c r="K176" s="323"/>
    </row>
    <row r="177" s="1" customFormat="1" ht="15" customHeight="1">
      <c r="B177" s="300"/>
      <c r="C177" s="275" t="s">
        <v>100</v>
      </c>
      <c r="D177" s="275"/>
      <c r="E177" s="275"/>
      <c r="F177" s="298" t="s">
        <v>452</v>
      </c>
      <c r="G177" s="275"/>
      <c r="H177" s="275" t="s">
        <v>520</v>
      </c>
      <c r="I177" s="275" t="s">
        <v>521</v>
      </c>
      <c r="J177" s="275"/>
      <c r="K177" s="323"/>
    </row>
    <row r="178" s="1" customFormat="1" ht="15" customHeight="1">
      <c r="B178" s="300"/>
      <c r="C178" s="275" t="s">
        <v>56</v>
      </c>
      <c r="D178" s="275"/>
      <c r="E178" s="275"/>
      <c r="F178" s="298" t="s">
        <v>452</v>
      </c>
      <c r="G178" s="275"/>
      <c r="H178" s="275" t="s">
        <v>522</v>
      </c>
      <c r="I178" s="275" t="s">
        <v>523</v>
      </c>
      <c r="J178" s="275">
        <v>1</v>
      </c>
      <c r="K178" s="323"/>
    </row>
    <row r="179" s="1" customFormat="1" ht="15" customHeight="1">
      <c r="B179" s="300"/>
      <c r="C179" s="275" t="s">
        <v>52</v>
      </c>
      <c r="D179" s="275"/>
      <c r="E179" s="275"/>
      <c r="F179" s="298" t="s">
        <v>452</v>
      </c>
      <c r="G179" s="275"/>
      <c r="H179" s="275" t="s">
        <v>524</v>
      </c>
      <c r="I179" s="275" t="s">
        <v>454</v>
      </c>
      <c r="J179" s="275">
        <v>20</v>
      </c>
      <c r="K179" s="323"/>
    </row>
    <row r="180" s="1" customFormat="1" ht="15" customHeight="1">
      <c r="B180" s="300"/>
      <c r="C180" s="275" t="s">
        <v>53</v>
      </c>
      <c r="D180" s="275"/>
      <c r="E180" s="275"/>
      <c r="F180" s="298" t="s">
        <v>452</v>
      </c>
      <c r="G180" s="275"/>
      <c r="H180" s="275" t="s">
        <v>525</v>
      </c>
      <c r="I180" s="275" t="s">
        <v>454</v>
      </c>
      <c r="J180" s="275">
        <v>255</v>
      </c>
      <c r="K180" s="323"/>
    </row>
    <row r="181" s="1" customFormat="1" ht="15" customHeight="1">
      <c r="B181" s="300"/>
      <c r="C181" s="275" t="s">
        <v>101</v>
      </c>
      <c r="D181" s="275"/>
      <c r="E181" s="275"/>
      <c r="F181" s="298" t="s">
        <v>452</v>
      </c>
      <c r="G181" s="275"/>
      <c r="H181" s="275" t="s">
        <v>416</v>
      </c>
      <c r="I181" s="275" t="s">
        <v>454</v>
      </c>
      <c r="J181" s="275">
        <v>10</v>
      </c>
      <c r="K181" s="323"/>
    </row>
    <row r="182" s="1" customFormat="1" ht="15" customHeight="1">
      <c r="B182" s="300"/>
      <c r="C182" s="275" t="s">
        <v>102</v>
      </c>
      <c r="D182" s="275"/>
      <c r="E182" s="275"/>
      <c r="F182" s="298" t="s">
        <v>452</v>
      </c>
      <c r="G182" s="275"/>
      <c r="H182" s="275" t="s">
        <v>526</v>
      </c>
      <c r="I182" s="275" t="s">
        <v>487</v>
      </c>
      <c r="J182" s="275"/>
      <c r="K182" s="323"/>
    </row>
    <row r="183" s="1" customFormat="1" ht="15" customHeight="1">
      <c r="B183" s="300"/>
      <c r="C183" s="275" t="s">
        <v>527</v>
      </c>
      <c r="D183" s="275"/>
      <c r="E183" s="275"/>
      <c r="F183" s="298" t="s">
        <v>452</v>
      </c>
      <c r="G183" s="275"/>
      <c r="H183" s="275" t="s">
        <v>528</v>
      </c>
      <c r="I183" s="275" t="s">
        <v>487</v>
      </c>
      <c r="J183" s="275"/>
      <c r="K183" s="323"/>
    </row>
    <row r="184" s="1" customFormat="1" ht="15" customHeight="1">
      <c r="B184" s="300"/>
      <c r="C184" s="275" t="s">
        <v>516</v>
      </c>
      <c r="D184" s="275"/>
      <c r="E184" s="275"/>
      <c r="F184" s="298" t="s">
        <v>452</v>
      </c>
      <c r="G184" s="275"/>
      <c r="H184" s="275" t="s">
        <v>529</v>
      </c>
      <c r="I184" s="275" t="s">
        <v>487</v>
      </c>
      <c r="J184" s="275"/>
      <c r="K184" s="323"/>
    </row>
    <row r="185" s="1" customFormat="1" ht="15" customHeight="1">
      <c r="B185" s="300"/>
      <c r="C185" s="275" t="s">
        <v>104</v>
      </c>
      <c r="D185" s="275"/>
      <c r="E185" s="275"/>
      <c r="F185" s="298" t="s">
        <v>458</v>
      </c>
      <c r="G185" s="275"/>
      <c r="H185" s="275" t="s">
        <v>530</v>
      </c>
      <c r="I185" s="275" t="s">
        <v>454</v>
      </c>
      <c r="J185" s="275">
        <v>50</v>
      </c>
      <c r="K185" s="323"/>
    </row>
    <row r="186" s="1" customFormat="1" ht="15" customHeight="1">
      <c r="B186" s="300"/>
      <c r="C186" s="275" t="s">
        <v>531</v>
      </c>
      <c r="D186" s="275"/>
      <c r="E186" s="275"/>
      <c r="F186" s="298" t="s">
        <v>458</v>
      </c>
      <c r="G186" s="275"/>
      <c r="H186" s="275" t="s">
        <v>532</v>
      </c>
      <c r="I186" s="275" t="s">
        <v>533</v>
      </c>
      <c r="J186" s="275"/>
      <c r="K186" s="323"/>
    </row>
    <row r="187" s="1" customFormat="1" ht="15" customHeight="1">
      <c r="B187" s="300"/>
      <c r="C187" s="275" t="s">
        <v>534</v>
      </c>
      <c r="D187" s="275"/>
      <c r="E187" s="275"/>
      <c r="F187" s="298" t="s">
        <v>458</v>
      </c>
      <c r="G187" s="275"/>
      <c r="H187" s="275" t="s">
        <v>535</v>
      </c>
      <c r="I187" s="275" t="s">
        <v>533</v>
      </c>
      <c r="J187" s="275"/>
      <c r="K187" s="323"/>
    </row>
    <row r="188" s="1" customFormat="1" ht="15" customHeight="1">
      <c r="B188" s="300"/>
      <c r="C188" s="275" t="s">
        <v>536</v>
      </c>
      <c r="D188" s="275"/>
      <c r="E188" s="275"/>
      <c r="F188" s="298" t="s">
        <v>458</v>
      </c>
      <c r="G188" s="275"/>
      <c r="H188" s="275" t="s">
        <v>537</v>
      </c>
      <c r="I188" s="275" t="s">
        <v>533</v>
      </c>
      <c r="J188" s="275"/>
      <c r="K188" s="323"/>
    </row>
    <row r="189" s="1" customFormat="1" ht="15" customHeight="1">
      <c r="B189" s="300"/>
      <c r="C189" s="336" t="s">
        <v>538</v>
      </c>
      <c r="D189" s="275"/>
      <c r="E189" s="275"/>
      <c r="F189" s="298" t="s">
        <v>458</v>
      </c>
      <c r="G189" s="275"/>
      <c r="H189" s="275" t="s">
        <v>539</v>
      </c>
      <c r="I189" s="275" t="s">
        <v>540</v>
      </c>
      <c r="J189" s="337" t="s">
        <v>541</v>
      </c>
      <c r="K189" s="323"/>
    </row>
    <row r="190" s="16" customFormat="1" ht="15" customHeight="1">
      <c r="B190" s="338"/>
      <c r="C190" s="339" t="s">
        <v>542</v>
      </c>
      <c r="D190" s="340"/>
      <c r="E190" s="340"/>
      <c r="F190" s="341" t="s">
        <v>458</v>
      </c>
      <c r="G190" s="340"/>
      <c r="H190" s="340" t="s">
        <v>543</v>
      </c>
      <c r="I190" s="340" t="s">
        <v>540</v>
      </c>
      <c r="J190" s="342" t="s">
        <v>541</v>
      </c>
      <c r="K190" s="343"/>
    </row>
    <row r="191" s="1" customFormat="1" ht="15" customHeight="1">
      <c r="B191" s="300"/>
      <c r="C191" s="336" t="s">
        <v>41</v>
      </c>
      <c r="D191" s="275"/>
      <c r="E191" s="275"/>
      <c r="F191" s="298" t="s">
        <v>452</v>
      </c>
      <c r="G191" s="275"/>
      <c r="H191" s="272" t="s">
        <v>544</v>
      </c>
      <c r="I191" s="275" t="s">
        <v>545</v>
      </c>
      <c r="J191" s="275"/>
      <c r="K191" s="323"/>
    </row>
    <row r="192" s="1" customFormat="1" ht="15" customHeight="1">
      <c r="B192" s="300"/>
      <c r="C192" s="336" t="s">
        <v>546</v>
      </c>
      <c r="D192" s="275"/>
      <c r="E192" s="275"/>
      <c r="F192" s="298" t="s">
        <v>452</v>
      </c>
      <c r="G192" s="275"/>
      <c r="H192" s="275" t="s">
        <v>547</v>
      </c>
      <c r="I192" s="275" t="s">
        <v>487</v>
      </c>
      <c r="J192" s="275"/>
      <c r="K192" s="323"/>
    </row>
    <row r="193" s="1" customFormat="1" ht="15" customHeight="1">
      <c r="B193" s="300"/>
      <c r="C193" s="336" t="s">
        <v>548</v>
      </c>
      <c r="D193" s="275"/>
      <c r="E193" s="275"/>
      <c r="F193" s="298" t="s">
        <v>452</v>
      </c>
      <c r="G193" s="275"/>
      <c r="H193" s="275" t="s">
        <v>549</v>
      </c>
      <c r="I193" s="275" t="s">
        <v>487</v>
      </c>
      <c r="J193" s="275"/>
      <c r="K193" s="323"/>
    </row>
    <row r="194" s="1" customFormat="1" ht="15" customHeight="1">
      <c r="B194" s="300"/>
      <c r="C194" s="336" t="s">
        <v>550</v>
      </c>
      <c r="D194" s="275"/>
      <c r="E194" s="275"/>
      <c r="F194" s="298" t="s">
        <v>458</v>
      </c>
      <c r="G194" s="275"/>
      <c r="H194" s="275" t="s">
        <v>551</v>
      </c>
      <c r="I194" s="275" t="s">
        <v>487</v>
      </c>
      <c r="J194" s="275"/>
      <c r="K194" s="323"/>
    </row>
    <row r="195" s="1" customFormat="1" ht="15" customHeight="1">
      <c r="B195" s="329"/>
      <c r="C195" s="344"/>
      <c r="D195" s="309"/>
      <c r="E195" s="309"/>
      <c r="F195" s="309"/>
      <c r="G195" s="309"/>
      <c r="H195" s="309"/>
      <c r="I195" s="309"/>
      <c r="J195" s="309"/>
      <c r="K195" s="330"/>
    </row>
    <row r="196" s="1" customFormat="1" ht="18.75" customHeight="1">
      <c r="B196" s="311"/>
      <c r="C196" s="321"/>
      <c r="D196" s="321"/>
      <c r="E196" s="321"/>
      <c r="F196" s="331"/>
      <c r="G196" s="321"/>
      <c r="H196" s="321"/>
      <c r="I196" s="321"/>
      <c r="J196" s="321"/>
      <c r="K196" s="311"/>
    </row>
    <row r="197" s="1" customFormat="1" ht="18.75" customHeight="1">
      <c r="B197" s="311"/>
      <c r="C197" s="321"/>
      <c r="D197" s="321"/>
      <c r="E197" s="321"/>
      <c r="F197" s="331"/>
      <c r="G197" s="321"/>
      <c r="H197" s="321"/>
      <c r="I197" s="321"/>
      <c r="J197" s="321"/>
      <c r="K197" s="311"/>
    </row>
    <row r="198" s="1" customFormat="1" ht="18.75" customHeight="1">
      <c r="B198" s="283"/>
      <c r="C198" s="283"/>
      <c r="D198" s="283"/>
      <c r="E198" s="283"/>
      <c r="F198" s="283"/>
      <c r="G198" s="283"/>
      <c r="H198" s="283"/>
      <c r="I198" s="283"/>
      <c r="J198" s="283"/>
      <c r="K198" s="283"/>
    </row>
    <row r="199" s="1" customFormat="1" ht="13.5">
      <c r="B199" s="262"/>
      <c r="C199" s="263"/>
      <c r="D199" s="263"/>
      <c r="E199" s="263"/>
      <c r="F199" s="263"/>
      <c r="G199" s="263"/>
      <c r="H199" s="263"/>
      <c r="I199" s="263"/>
      <c r="J199" s="263"/>
      <c r="K199" s="264"/>
    </row>
    <row r="200" s="1" customFormat="1" ht="21">
      <c r="B200" s="265"/>
      <c r="C200" s="266" t="s">
        <v>552</v>
      </c>
      <c r="D200" s="266"/>
      <c r="E200" s="266"/>
      <c r="F200" s="266"/>
      <c r="G200" s="266"/>
      <c r="H200" s="266"/>
      <c r="I200" s="266"/>
      <c r="J200" s="266"/>
      <c r="K200" s="267"/>
    </row>
    <row r="201" s="1" customFormat="1" ht="25.5" customHeight="1">
      <c r="B201" s="265"/>
      <c r="C201" s="345" t="s">
        <v>553</v>
      </c>
      <c r="D201" s="345"/>
      <c r="E201" s="345"/>
      <c r="F201" s="345" t="s">
        <v>554</v>
      </c>
      <c r="G201" s="346"/>
      <c r="H201" s="345" t="s">
        <v>555</v>
      </c>
      <c r="I201" s="345"/>
      <c r="J201" s="345"/>
      <c r="K201" s="267"/>
    </row>
    <row r="202" s="1" customFormat="1" ht="5.25" customHeight="1">
      <c r="B202" s="300"/>
      <c r="C202" s="295"/>
      <c r="D202" s="295"/>
      <c r="E202" s="295"/>
      <c r="F202" s="295"/>
      <c r="G202" s="321"/>
      <c r="H202" s="295"/>
      <c r="I202" s="295"/>
      <c r="J202" s="295"/>
      <c r="K202" s="323"/>
    </row>
    <row r="203" s="1" customFormat="1" ht="15" customHeight="1">
      <c r="B203" s="300"/>
      <c r="C203" s="275" t="s">
        <v>545</v>
      </c>
      <c r="D203" s="275"/>
      <c r="E203" s="275"/>
      <c r="F203" s="298" t="s">
        <v>42</v>
      </c>
      <c r="G203" s="275"/>
      <c r="H203" s="275" t="s">
        <v>556</v>
      </c>
      <c r="I203" s="275"/>
      <c r="J203" s="275"/>
      <c r="K203" s="323"/>
    </row>
    <row r="204" s="1" customFormat="1" ht="15" customHeight="1">
      <c r="B204" s="300"/>
      <c r="C204" s="275"/>
      <c r="D204" s="275"/>
      <c r="E204" s="275"/>
      <c r="F204" s="298" t="s">
        <v>43</v>
      </c>
      <c r="G204" s="275"/>
      <c r="H204" s="275" t="s">
        <v>557</v>
      </c>
      <c r="I204" s="275"/>
      <c r="J204" s="275"/>
      <c r="K204" s="323"/>
    </row>
    <row r="205" s="1" customFormat="1" ht="15" customHeight="1">
      <c r="B205" s="300"/>
      <c r="C205" s="275"/>
      <c r="D205" s="275"/>
      <c r="E205" s="275"/>
      <c r="F205" s="298" t="s">
        <v>46</v>
      </c>
      <c r="G205" s="275"/>
      <c r="H205" s="275" t="s">
        <v>558</v>
      </c>
      <c r="I205" s="275"/>
      <c r="J205" s="275"/>
      <c r="K205" s="323"/>
    </row>
    <row r="206" s="1" customFormat="1" ht="15" customHeight="1">
      <c r="B206" s="300"/>
      <c r="C206" s="275"/>
      <c r="D206" s="275"/>
      <c r="E206" s="275"/>
      <c r="F206" s="298" t="s">
        <v>44</v>
      </c>
      <c r="G206" s="275"/>
      <c r="H206" s="275" t="s">
        <v>559</v>
      </c>
      <c r="I206" s="275"/>
      <c r="J206" s="275"/>
      <c r="K206" s="323"/>
    </row>
    <row r="207" s="1" customFormat="1" ht="15" customHeight="1">
      <c r="B207" s="300"/>
      <c r="C207" s="275"/>
      <c r="D207" s="275"/>
      <c r="E207" s="275"/>
      <c r="F207" s="298" t="s">
        <v>45</v>
      </c>
      <c r="G207" s="275"/>
      <c r="H207" s="275" t="s">
        <v>560</v>
      </c>
      <c r="I207" s="275"/>
      <c r="J207" s="275"/>
      <c r="K207" s="323"/>
    </row>
    <row r="208" s="1" customFormat="1" ht="15" customHeight="1">
      <c r="B208" s="300"/>
      <c r="C208" s="275"/>
      <c r="D208" s="275"/>
      <c r="E208" s="275"/>
      <c r="F208" s="298"/>
      <c r="G208" s="275"/>
      <c r="H208" s="275"/>
      <c r="I208" s="275"/>
      <c r="J208" s="275"/>
      <c r="K208" s="323"/>
    </row>
    <row r="209" s="1" customFormat="1" ht="15" customHeight="1">
      <c r="B209" s="300"/>
      <c r="C209" s="275" t="s">
        <v>499</v>
      </c>
      <c r="D209" s="275"/>
      <c r="E209" s="275"/>
      <c r="F209" s="298" t="s">
        <v>78</v>
      </c>
      <c r="G209" s="275"/>
      <c r="H209" s="275" t="s">
        <v>561</v>
      </c>
      <c r="I209" s="275"/>
      <c r="J209" s="275"/>
      <c r="K209" s="323"/>
    </row>
    <row r="210" s="1" customFormat="1" ht="15" customHeight="1">
      <c r="B210" s="300"/>
      <c r="C210" s="275"/>
      <c r="D210" s="275"/>
      <c r="E210" s="275"/>
      <c r="F210" s="298" t="s">
        <v>396</v>
      </c>
      <c r="G210" s="275"/>
      <c r="H210" s="275" t="s">
        <v>397</v>
      </c>
      <c r="I210" s="275"/>
      <c r="J210" s="275"/>
      <c r="K210" s="323"/>
    </row>
    <row r="211" s="1" customFormat="1" ht="15" customHeight="1">
      <c r="B211" s="300"/>
      <c r="C211" s="275"/>
      <c r="D211" s="275"/>
      <c r="E211" s="275"/>
      <c r="F211" s="298" t="s">
        <v>394</v>
      </c>
      <c r="G211" s="275"/>
      <c r="H211" s="275" t="s">
        <v>562</v>
      </c>
      <c r="I211" s="275"/>
      <c r="J211" s="275"/>
      <c r="K211" s="323"/>
    </row>
    <row r="212" s="1" customFormat="1" ht="15" customHeight="1">
      <c r="B212" s="347"/>
      <c r="C212" s="275"/>
      <c r="D212" s="275"/>
      <c r="E212" s="275"/>
      <c r="F212" s="298" t="s">
        <v>85</v>
      </c>
      <c r="G212" s="336"/>
      <c r="H212" s="327" t="s">
        <v>86</v>
      </c>
      <c r="I212" s="327"/>
      <c r="J212" s="327"/>
      <c r="K212" s="348"/>
    </row>
    <row r="213" s="1" customFormat="1" ht="15" customHeight="1">
      <c r="B213" s="347"/>
      <c r="C213" s="275"/>
      <c r="D213" s="275"/>
      <c r="E213" s="275"/>
      <c r="F213" s="298" t="s">
        <v>398</v>
      </c>
      <c r="G213" s="336"/>
      <c r="H213" s="327" t="s">
        <v>376</v>
      </c>
      <c r="I213" s="327"/>
      <c r="J213" s="327"/>
      <c r="K213" s="348"/>
    </row>
    <row r="214" s="1" customFormat="1" ht="15" customHeight="1">
      <c r="B214" s="347"/>
      <c r="C214" s="275"/>
      <c r="D214" s="275"/>
      <c r="E214" s="275"/>
      <c r="F214" s="298"/>
      <c r="G214" s="336"/>
      <c r="H214" s="327"/>
      <c r="I214" s="327"/>
      <c r="J214" s="327"/>
      <c r="K214" s="348"/>
    </row>
    <row r="215" s="1" customFormat="1" ht="15" customHeight="1">
      <c r="B215" s="347"/>
      <c r="C215" s="275" t="s">
        <v>523</v>
      </c>
      <c r="D215" s="275"/>
      <c r="E215" s="275"/>
      <c r="F215" s="298">
        <v>1</v>
      </c>
      <c r="G215" s="336"/>
      <c r="H215" s="327" t="s">
        <v>563</v>
      </c>
      <c r="I215" s="327"/>
      <c r="J215" s="327"/>
      <c r="K215" s="348"/>
    </row>
    <row r="216" s="1" customFormat="1" ht="15" customHeight="1">
      <c r="B216" s="347"/>
      <c r="C216" s="275"/>
      <c r="D216" s="275"/>
      <c r="E216" s="275"/>
      <c r="F216" s="298">
        <v>2</v>
      </c>
      <c r="G216" s="336"/>
      <c r="H216" s="327" t="s">
        <v>564</v>
      </c>
      <c r="I216" s="327"/>
      <c r="J216" s="327"/>
      <c r="K216" s="348"/>
    </row>
    <row r="217" s="1" customFormat="1" ht="15" customHeight="1">
      <c r="B217" s="347"/>
      <c r="C217" s="275"/>
      <c r="D217" s="275"/>
      <c r="E217" s="275"/>
      <c r="F217" s="298">
        <v>3</v>
      </c>
      <c r="G217" s="336"/>
      <c r="H217" s="327" t="s">
        <v>565</v>
      </c>
      <c r="I217" s="327"/>
      <c r="J217" s="327"/>
      <c r="K217" s="348"/>
    </row>
    <row r="218" s="1" customFormat="1" ht="15" customHeight="1">
      <c r="B218" s="347"/>
      <c r="C218" s="275"/>
      <c r="D218" s="275"/>
      <c r="E218" s="275"/>
      <c r="F218" s="298">
        <v>4</v>
      </c>
      <c r="G218" s="336"/>
      <c r="H218" s="327" t="s">
        <v>566</v>
      </c>
      <c r="I218" s="327"/>
      <c r="J218" s="327"/>
      <c r="K218" s="348"/>
    </row>
    <row r="219" s="1" customFormat="1" ht="12.75" customHeight="1">
      <c r="B219" s="349"/>
      <c r="C219" s="350"/>
      <c r="D219" s="350"/>
      <c r="E219" s="350"/>
      <c r="F219" s="350"/>
      <c r="G219" s="350"/>
      <c r="H219" s="350"/>
      <c r="I219" s="350"/>
      <c r="J219" s="350"/>
      <c r="K219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Samkova</dc:creator>
  <cp:lastModifiedBy>Samkova</cp:lastModifiedBy>
  <dcterms:created xsi:type="dcterms:W3CDTF">2024-02-12T08:16:31Z</dcterms:created>
  <dcterms:modified xsi:type="dcterms:W3CDTF">2024-02-12T08:16:36Z</dcterms:modified>
</cp:coreProperties>
</file>